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係\下水道庶務係\0 全庁分類フォルダ\☆I07 下水道\経営比較分析の公表\H30決算公表\04 最終版\"/>
    </mc:Choice>
  </mc:AlternateContent>
  <workbookProtection workbookAlgorithmName="SHA-512" workbookHashValue="khxHlbV0dU4pa8bUSMBQCkHliZmshAI3IkGMWLoRQjcbTLKFW1XfFvPeB8zuAJFmPK9l0HAvO79VF1tH/lxJpA==" workbookSaltValue="xJVnMwS+anUMifvREU5Eh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<sst xmlns="http://schemas.openxmlformats.org/spreadsheetml/2006/main" count="228" uniqueCount="110">
  <si>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</si>
  <si>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</si>
  <si>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</si>
  <si>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</si>
  <si>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</si>
  <si>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</si>
  <si>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</si>
  <si>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</si>
  <si>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</si>
  <si>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</si>
  <si>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</si>
  <si>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</si>
  <si>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</si>
  <si>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</si>
  <si>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</si>
  <si>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</si>
  <si>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</si>
  <si>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</si>
  <si>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</si>
  <si>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</si>
  <si>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</si>
  <si>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</si>
  <si>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</si>
  <si>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</si>
  <si>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</si>
  <si>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</si>
  <si>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</si>
  <si>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</si>
  <si>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</si>
  <si>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</si>
  <si>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</si>
  <si>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</si>
  <si>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</si>
  <si>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</si>
  <si>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</si>
  <si>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</si>
  <si>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</si>
  <si>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</si>
  <si>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</si>
  <si>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</si>
  <si>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</si>
  <si>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</si>
  <si>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</si>
  <si>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</si>
  <si>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</si>
  <si>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</si>
  <si>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</si>
  <si>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</si>
  <si>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</si>
  <si>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</si>
  <si>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</si>
  <si>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</si>
  <si>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</si>
  <si>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</si>
  <si>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</si>
  <si>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</si>
  <si>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</si>
  <si>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</si>
  <si>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</si>
  <si>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</si>
  <si>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</si>
  <si>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</si>
  <si>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</si>
  <si>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</si>
  <si>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</si>
  <si>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</si>
  <si>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</si>
  <si>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</si>
  <si>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</si>
  <si>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</si>
  <si>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</si>
  <si>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</si>
  <si>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</si>
  <si>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</si>
  <si>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</si>
  <si>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</si>
  <si>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</si>
  <si>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</si>
  <si>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</si>
  <si>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</si>
  <si>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</si>
  <si>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</si>
  <si>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</si>
  <si>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</si>
  <si>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</si>
  <si>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</si>
  <si>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</si>
  <si>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</si>
  <si>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</si>
  <si>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</si>
  <si>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</si>
  <si>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</si>
  <si>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</si>
  <si>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</si>
  <si>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</si>
  <si>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</si>
  <si>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</si>
  <si>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</si>
  <si>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</si>
  <si>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</si>
  <si>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</si>
  <si>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</si>
  <si>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</si>
  <si>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</si>
  <si>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</si>
  <si>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</si>
  <si>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</si>
  <si>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今後も人口減少や生活様式の変化等により、使用料収入も減収傾向になることが予測されます。また、効率の悪い事業が経営を圧迫してきていることから、財源の確保が必要です。
　これらの課題を解決すべく、今後の下水道事業の方向性を示した「下水道ビジョン」及び今後の下水道事業の投資・財源見通しを中心とした中長期的な経営基本計画である「経営戦略」を策定しました。現在上下水道事業経営審議会を立ち上げ、「下水道ビジョン」及び「経営戦略」を基に、使用料改定に向けて議論を行っています。</t>
    <phoneticPr fontId="4"/>
  </si>
  <si>
    <t>　特定環境保全公共下水道は、平成6年から事業開始しており、耐用年数を経過した管渠資産はありません。特環のみならず三田市は、一時期に一度に整備した資産が多いことからも、更新については、平準化するよう計画的な対策が必要となってきます。そのため、平成30年度に策定したストックマネジメント計画に基づいて、管渠等の施設の計画的かつ効率的な管理、改築及び更新を進め、コスト縮減、整備の平準化に取り組んでいきます。</t>
    <phoneticPr fontId="4"/>
  </si>
  <si>
    <t>　特定環境保全公共下水道については、流域下水道方式を採用しているため、終末処理場を所有しておらず、⑥汚水処理原価は類似団体と比べ良好で、比較的効率よく汚水処理ができています。
　しかしながら、人口減少や生活様式の変化によって使用料収入が減少し、十分な使用料収入を確保出来ていないため、①経常収支比率は、減少傾向にあり、④企業債残高対事業規模比率も高く、⑤経費回収率は低くなっています。また、区域拡大等の大規模な設備投資は、終了しており、⑧水洗化率は類似団体に比較しても良く、今後も増収は見込めません。
　また、平成27年度から②累積欠損金比率と③流動比率が急激に悪化していますが、これはこれまでと算出方式が異なるためです。三田市は、特定環境保全公共下水道のみを単独で経営しているのではなく、公共下水道、農業集落排水、コミュニティ・プラントの４事業を総合的に経営しています。効率の良い公共下水道事業の利益を他の事業に補てんする形で経営しており、補てん後の数値でそれぞれ決算報告していました。しかし、この報告方法では、他団体との比較ができないことから、平成27年度から変更しております。現状は、以前から厳しいのが経営状況の実態で、更新投資等に充てる財源も確保されていないため、今後経営改善を図っていく必要があります。
　</t>
    <rPh sb="64" eb="66">
      <t>リョウコウ</t>
    </rPh>
    <rPh sb="96" eb="98">
      <t>ジンコウ</t>
    </rPh>
    <rPh sb="98" eb="100">
      <t>ゲンショウ</t>
    </rPh>
    <rPh sb="513" eb="515">
      <t>コウシン</t>
    </rPh>
    <rPh sb="515" eb="517">
      <t>トウシ</t>
    </rPh>
    <rPh sb="517" eb="518">
      <t>トウ</t>
    </rPh>
    <rPh sb="519" eb="520">
      <t>ア</t>
    </rPh>
    <rPh sb="522" eb="524">
      <t>ザイゲン</t>
    </rPh>
    <rPh sb="525" eb="527">
      <t>カクホ</t>
    </rPh>
    <rPh sb="536" eb="538">
      <t>コンゴ</t>
    </rPh>
    <rPh sb="538" eb="540">
      <t>ケイエイ</t>
    </rPh>
    <rPh sb="540" eb="542">
      <t>カイゼン</t>
    </rPh>
    <rPh sb="543" eb="544">
      <t>ハカ</t>
    </rPh>
    <rPh sb="548" eb="5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</si>
</sst>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0.13</c:v>
                </c:pt>
              </c:numCache>
            </c:numRef>
          </c:val>
          <c:extLst>
            <c:ext xmlns:c16="http://schemas.microsoft.com/office/drawing/2014/chart" uri="{C3380CC4-5D6E-409C-BE32-E72D297353CC}">
              <c16:uniqueId val="{00000000-DF45-4A52-9A32-8F0C6ECB2B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DF45-4A52-9A32-8F0C6ECB2B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5E-44F5-9B8B-C4FE931548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DA5E-44F5-9B8B-C4FE931548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87.52</c:v>
                </c:pt>
                <c:pt idx="1">
                  <c:v>87.85</c:v>
                </c:pt>
                <c:pt idx="2">
                  <c:v>87.97</c:v>
                </c:pt>
                <c:pt idx="3">
                  <c:v>88.16</c:v>
                </c:pt>
                <c:pt idx="4">
                  <c:v>88.32</c:v>
                </c:pt>
              </c:numCache>
            </c:numRef>
          </c:val>
          <c:extLst>
            <c:ext xmlns:c16="http://schemas.microsoft.com/office/drawing/2014/chart" uri="{C3380CC4-5D6E-409C-BE32-E72D297353CC}">
              <c16:uniqueId val="{00000000-491C-4705-B7E7-50B23CB845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491C-4705-B7E7-50B23CB845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88.39</c:v>
                </c:pt>
                <c:pt idx="1">
                  <c:v>87.64</c:v>
                </c:pt>
                <c:pt idx="2">
                  <c:v>89.77</c:v>
                </c:pt>
                <c:pt idx="3">
                  <c:v>86.87</c:v>
                </c:pt>
                <c:pt idx="4">
                  <c:v>86.47</c:v>
                </c:pt>
              </c:numCache>
            </c:numRef>
          </c:val>
          <c:extLst>
            <c:ext xmlns:c16="http://schemas.microsoft.com/office/drawing/2014/chart" uri="{C3380CC4-5D6E-409C-BE32-E72D297353CC}">
              <c16:uniqueId val="{00000000-0C9A-42DA-AEC4-A0ACAC5A42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0C9A-42DA-AEC4-A0ACAC5A42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5.13</c:v>
                </c:pt>
                <c:pt idx="1">
                  <c:v>7.61</c:v>
                </c:pt>
                <c:pt idx="2">
                  <c:v>10.050000000000001</c:v>
                </c:pt>
                <c:pt idx="3">
                  <c:v>12.51</c:v>
                </c:pt>
                <c:pt idx="4">
                  <c:v>14.97</c:v>
                </c:pt>
              </c:numCache>
            </c:numRef>
          </c:val>
          <c:extLst>
            <c:ext xmlns:c16="http://schemas.microsoft.com/office/drawing/2014/chart" uri="{C3380CC4-5D6E-409C-BE32-E72D297353CC}">
              <c16:uniqueId val="{00000000-2B03-4DCF-8638-3B5BF47D7D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2B03-4DCF-8638-3B5BF47D7D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FC-49C0-A6A2-B6BB437757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53FC-49C0-A6A2-B6BB437757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
                  <c:v>0</c:v>
                </c:pt>
                <c:pt idx="1">
                  <c:v>102.8</c:v>
                </c:pt>
                <c:pt idx="2">
                  <c:v>126.85</c:v>
                </c:pt>
                <c:pt idx="3">
                  <c:v>159.19999999999999</c:v>
                </c:pt>
                <c:pt idx="4">
                  <c:v>193.47</c:v>
                </c:pt>
              </c:numCache>
            </c:numRef>
          </c:val>
          <c:extLst>
            <c:ext xmlns:c16="http://schemas.microsoft.com/office/drawing/2014/chart" uri="{C3380CC4-5D6E-409C-BE32-E72D297353CC}">
              <c16:uniqueId val="{00000000-01A8-44FF-B785-2B5B5BC777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01A8-44FF-B785-2B5B5BC777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9.14</c:v>
                </c:pt>
                <c:pt idx="1">
                  <c:v>-54.42</c:v>
                </c:pt>
                <c:pt idx="2">
                  <c:v>-69.680000000000007</c:v>
                </c:pt>
                <c:pt idx="3">
                  <c:v>-38.11</c:v>
                </c:pt>
                <c:pt idx="4">
                  <c:v>-22.57</c:v>
                </c:pt>
              </c:numCache>
            </c:numRef>
          </c:val>
          <c:extLst>
            <c:ext xmlns:c16="http://schemas.microsoft.com/office/drawing/2014/chart" uri="{C3380CC4-5D6E-409C-BE32-E72D297353CC}">
              <c16:uniqueId val="{00000000-0C43-455A-86BA-4DA09819E3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0C43-455A-86BA-4DA09819E3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2184.1799999999998</c:v>
                </c:pt>
                <c:pt idx="1">
                  <c:v>2069.65</c:v>
                </c:pt>
                <c:pt idx="2">
                  <c:v>1985.92</c:v>
                </c:pt>
                <c:pt idx="3">
                  <c:v>1851.88</c:v>
                </c:pt>
                <c:pt idx="4">
                  <c:v>1731.6</c:v>
                </c:pt>
              </c:numCache>
            </c:numRef>
          </c:val>
          <c:extLst>
            <c:ext xmlns:c16="http://schemas.microsoft.com/office/drawing/2014/chart" uri="{C3380CC4-5D6E-409C-BE32-E72D297353CC}">
              <c16:uniqueId val="{00000000-3626-4B58-9D8E-30F78237C4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3626-4B58-9D8E-30F78237C4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64.39</c:v>
                </c:pt>
                <c:pt idx="1">
                  <c:v>64.62</c:v>
                </c:pt>
                <c:pt idx="2">
                  <c:v>67.73</c:v>
                </c:pt>
                <c:pt idx="3">
                  <c:v>68.53</c:v>
                </c:pt>
                <c:pt idx="4">
                  <c:v>68.34</c:v>
                </c:pt>
              </c:numCache>
            </c:numRef>
          </c:val>
          <c:extLst>
            <c:ext xmlns:c16="http://schemas.microsoft.com/office/drawing/2014/chart" uri="{C3380CC4-5D6E-409C-BE32-E72D297353CC}">
              <c16:uniqueId val="{00000000-F61E-4F76-8251-02A72D5BBA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F61E-4F76-8251-02A72D5BBA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180.63</c:v>
                </c:pt>
                <c:pt idx="1">
                  <c:v>179.59</c:v>
                </c:pt>
                <c:pt idx="2">
                  <c:v>171.47</c:v>
                </c:pt>
                <c:pt idx="3">
                  <c:v>172.11</c:v>
                </c:pt>
                <c:pt idx="4">
                  <c:v>175.05</c:v>
                </c:pt>
              </c:numCache>
            </c:numRef>
          </c:val>
          <c:extLst>
            <c:ext xmlns:c16="http://schemas.microsoft.com/office/drawing/2014/chart" uri="{C3380CC4-5D6E-409C-BE32-E72D297353CC}">
              <c16:uniqueId val="{00000000-A73C-4980-A692-1249621648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A73C-4980-A692-1249621648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兵庫県　三田市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112806</v>
      </c>
      <c r="AM8" s="68"/>
      <c r="AN8" s="68"/>
      <c r="AO8" s="68"/>
      <c r="AP8" s="68"/>
      <c r="AQ8" s="68"/>
      <c r="AR8" s="68"/>
      <c r="AS8" s="68"/>
      <c r="AT8" s="67">
        <f>データ!T6</f>
        <v>210.32</v>
      </c>
      <c r="AU8" s="67"/>
      <c r="AV8" s="67"/>
      <c r="AW8" s="67"/>
      <c r="AX8" s="67"/>
      <c r="AY8" s="67"/>
      <c r="AZ8" s="67"/>
      <c r="BA8" s="67"/>
      <c r="BB8" s="67">
        <f>データ!U6</f>
        <v>536.35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42.86</v>
      </c>
      <c r="J10" s="67"/>
      <c r="K10" s="67"/>
      <c r="L10" s="67"/>
      <c r="M10" s="67"/>
      <c r="N10" s="67"/>
      <c r="O10" s="67"/>
      <c r="P10" s="67">
        <f>データ!P6</f>
        <v>6.28</v>
      </c>
      <c r="Q10" s="67"/>
      <c r="R10" s="67"/>
      <c r="S10" s="67"/>
      <c r="T10" s="67"/>
      <c r="U10" s="67"/>
      <c r="V10" s="67"/>
      <c r="W10" s="67">
        <f>データ!Q6</f>
        <v>88.61</v>
      </c>
      <c r="X10" s="67"/>
      <c r="Y10" s="67"/>
      <c r="Z10" s="67"/>
      <c r="AA10" s="67"/>
      <c r="AB10" s="67"/>
      <c r="AC10" s="67"/>
      <c r="AD10" s="68">
        <f>データ!R6</f>
        <v>1587</v>
      </c>
      <c r="AE10" s="68"/>
      <c r="AF10" s="68"/>
      <c r="AG10" s="68"/>
      <c r="AH10" s="68"/>
      <c r="AI10" s="68"/>
      <c r="AJ10" s="68"/>
      <c r="AK10" s="2"/>
      <c r="AL10" s="68">
        <f>データ!V6</f>
        <v>7052</v>
      </c>
      <c r="AM10" s="68"/>
      <c r="AN10" s="68"/>
      <c r="AO10" s="68"/>
      <c r="AP10" s="68"/>
      <c r="AQ10" s="68"/>
      <c r="AR10" s="68"/>
      <c r="AS10" s="68"/>
      <c r="AT10" s="67">
        <f>データ!W6</f>
        <v>8.5399999999999991</v>
      </c>
      <c r="AU10" s="67"/>
      <c r="AV10" s="67"/>
      <c r="AW10" s="67"/>
      <c r="AX10" s="67"/>
      <c r="AY10" s="67"/>
      <c r="AZ10" s="67"/>
      <c r="BA10" s="67"/>
      <c r="BB10" s="67">
        <f>データ!X6</f>
        <v>825.76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107</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iWSnBqpdOdl0sPXEMrx337uNwArvJ6LJ2tvU//995Tl+X86ABFS+85bl+5PFpBrcW/4AbM5u4PN8YYIO+0kzaQ==" saltValue="EC76YhlKwkLmhAyyLlB+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282197</v>
      </c>
      <c r="D6" s="33">
        <f t="shared" si="3"/>
        <v>46</v>
      </c>
      <c r="E6" s="33">
        <f t="shared" si="3"/>
        <v>17</v>
      </c>
      <c r="F6" s="33">
        <f t="shared" si="3"/>
        <v>4</v>
      </c>
      <c r="G6" s="33">
        <f t="shared" si="3"/>
        <v>0</v>
      </c>
      <c r="H6" s="33" t="str">
        <f t="shared" si="3"/>
        <v>兵庫県　三田市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42.86</v>
      </c>
      <c r="P6" s="34">
        <f t="shared" si="3"/>
        <v>6.28</v>
      </c>
      <c r="Q6" s="34">
        <f t="shared" si="3"/>
        <v>88.61</v>
      </c>
      <c r="R6" s="34">
        <f t="shared" si="3"/>
        <v>1587</v>
      </c>
      <c r="S6" s="34">
        <f t="shared" si="3"/>
        <v>112806</v>
      </c>
      <c r="T6" s="34">
        <f t="shared" si="3"/>
        <v>210.32</v>
      </c>
      <c r="U6" s="34">
        <f t="shared" si="3"/>
        <v>536.35</v>
      </c>
      <c r="V6" s="34">
        <f t="shared" si="3"/>
        <v>7052</v>
      </c>
      <c r="W6" s="34">
        <f t="shared" si="3"/>
        <v>8.5399999999999991</v>
      </c>
      <c r="X6" s="34">
        <f t="shared" si="3"/>
        <v>825.76</v>
      </c>
      <c r="Y6" s="35">
        <f>IF(Y7="",NA(),Y7)</f>
        <v>88.39</v>
      </c>
      <c r="Z6" s="35">
        <f t="shared" ref="Z6:AH6" si="4">IF(Z7="",NA(),Z7)</f>
        <v>87.64</v>
      </c>
      <c r="AA6" s="35">
        <f t="shared" si="4"/>
        <v>89.77</v>
      </c>
      <c r="AB6" s="35">
        <f t="shared" si="4"/>
        <v>86.87</v>
      </c>
      <c r="AC6" s="35">
        <f t="shared" si="4"/>
        <v>86.47</v>
      </c>
      <c r="AD6" s="35">
        <f t="shared" si="4"/>
        <v>101.24</v>
      </c>
      <c r="AE6" s="35">
        <f t="shared" si="4"/>
        <v>100.94</v>
      </c>
      <c r="AF6" s="35">
        <f t="shared" si="4"/>
        <v>100.85</v>
      </c>
      <c r="AG6" s="35">
        <f t="shared" si="4"/>
        <v>102.13</v>
      </c>
      <c r="AH6" s="35">
        <f t="shared" si="4"/>
        <v>101.72</v>
      </c>
      <c r="AI6" s="34" t="str">
        <f>IF(AI7="","",IF(AI7="-","【-】","【"&amp;SUBSTITUTE(TEXT(AI7,"#,##0.00"),"-","△")&amp;"】"))</f>
        <v>【101.92】</v>
      </c>
      <c r="AJ6" s="34">
        <f>IF(AJ7="",NA(),AJ7)</f>
        <v>0</v>
      </c>
      <c r="AK6" s="35">
        <f t="shared" ref="AK6:AS6" si="5">IF(AK7="",NA(),AK7)</f>
        <v>102.8</v>
      </c>
      <c r="AL6" s="35">
        <f t="shared" si="5"/>
        <v>126.85</v>
      </c>
      <c r="AM6" s="35">
        <f t="shared" si="5"/>
        <v>159.19999999999999</v>
      </c>
      <c r="AN6" s="35">
        <f t="shared" si="5"/>
        <v>193.47</v>
      </c>
      <c r="AO6" s="35">
        <f t="shared" si="5"/>
        <v>184.13</v>
      </c>
      <c r="AP6" s="35">
        <f t="shared" si="5"/>
        <v>101.85</v>
      </c>
      <c r="AQ6" s="35">
        <f t="shared" si="5"/>
        <v>110.77</v>
      </c>
      <c r="AR6" s="35">
        <f t="shared" si="5"/>
        <v>109.51</v>
      </c>
      <c r="AS6" s="35">
        <f t="shared" si="5"/>
        <v>112.88</v>
      </c>
      <c r="AT6" s="34" t="str">
        <f>IF(AT7="","",IF(AT7="-","【-】","【"&amp;SUBSTITUTE(TEXT(AT7,"#,##0.00"),"-","△")&amp;"】"))</f>
        <v>【88.06】</v>
      </c>
      <c r="AU6" s="35">
        <f>IF(AU7="",NA(),AU7)</f>
        <v>9.14</v>
      </c>
      <c r="AV6" s="35">
        <f t="shared" ref="AV6:BD6" si="6">IF(AV7="",NA(),AV7)</f>
        <v>-54.42</v>
      </c>
      <c r="AW6" s="35">
        <f t="shared" si="6"/>
        <v>-69.680000000000007</v>
      </c>
      <c r="AX6" s="35">
        <f t="shared" si="6"/>
        <v>-38.11</v>
      </c>
      <c r="AY6" s="35">
        <f t="shared" si="6"/>
        <v>-22.57</v>
      </c>
      <c r="AZ6" s="35">
        <f t="shared" si="6"/>
        <v>63.22</v>
      </c>
      <c r="BA6" s="35">
        <f t="shared" si="6"/>
        <v>49.07</v>
      </c>
      <c r="BB6" s="35">
        <f t="shared" si="6"/>
        <v>46.78</v>
      </c>
      <c r="BC6" s="35">
        <f t="shared" si="6"/>
        <v>47.44</v>
      </c>
      <c r="BD6" s="35">
        <f t="shared" si="6"/>
        <v>49.18</v>
      </c>
      <c r="BE6" s="34" t="str">
        <f>IF(BE7="","",IF(BE7="-","【-】","【"&amp;SUBSTITUTE(TEXT(BE7,"#,##0.00"),"-","△")&amp;"】"))</f>
        <v>【54.23】</v>
      </c>
      <c r="BF6" s="35">
        <f>IF(BF7="",NA(),BF7)</f>
        <v>2184.1799999999998</v>
      </c>
      <c r="BG6" s="35">
        <f t="shared" ref="BG6:BO6" si="7">IF(BG7="",NA(),BG7)</f>
        <v>2069.65</v>
      </c>
      <c r="BH6" s="35">
        <f t="shared" si="7"/>
        <v>1985.92</v>
      </c>
      <c r="BI6" s="35">
        <f t="shared" si="7"/>
        <v>1851.88</v>
      </c>
      <c r="BJ6" s="35">
        <f t="shared" si="7"/>
        <v>1731.6</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64.39</v>
      </c>
      <c r="BR6" s="35">
        <f t="shared" ref="BR6:BZ6" si="8">IF(BR7="",NA(),BR7)</f>
        <v>64.62</v>
      </c>
      <c r="BS6" s="35">
        <f t="shared" si="8"/>
        <v>67.73</v>
      </c>
      <c r="BT6" s="35">
        <f t="shared" si="8"/>
        <v>68.53</v>
      </c>
      <c r="BU6" s="35">
        <f t="shared" si="8"/>
        <v>68.34</v>
      </c>
      <c r="BV6" s="35">
        <f t="shared" si="8"/>
        <v>66.56</v>
      </c>
      <c r="BW6" s="35">
        <f t="shared" si="8"/>
        <v>66.22</v>
      </c>
      <c r="BX6" s="35">
        <f t="shared" si="8"/>
        <v>69.87</v>
      </c>
      <c r="BY6" s="35">
        <f t="shared" si="8"/>
        <v>74.3</v>
      </c>
      <c r="BZ6" s="35">
        <f t="shared" si="8"/>
        <v>72.260000000000005</v>
      </c>
      <c r="CA6" s="34" t="str">
        <f>IF(CA7="","",IF(CA7="-","【-】","【"&amp;SUBSTITUTE(TEXT(CA7,"#,##0.00"),"-","△")&amp;"】"))</f>
        <v>【74.48】</v>
      </c>
      <c r="CB6" s="35">
        <f>IF(CB7="",NA(),CB7)</f>
        <v>180.63</v>
      </c>
      <c r="CC6" s="35">
        <f t="shared" ref="CC6:CK6" si="9">IF(CC7="",NA(),CC7)</f>
        <v>179.59</v>
      </c>
      <c r="CD6" s="35">
        <f t="shared" si="9"/>
        <v>171.47</v>
      </c>
      <c r="CE6" s="35">
        <f t="shared" si="9"/>
        <v>172.11</v>
      </c>
      <c r="CF6" s="35">
        <f t="shared" si="9"/>
        <v>175.05</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87.52</v>
      </c>
      <c r="CY6" s="35">
        <f t="shared" ref="CY6:DG6" si="11">IF(CY7="",NA(),CY7)</f>
        <v>87.85</v>
      </c>
      <c r="CZ6" s="35">
        <f t="shared" si="11"/>
        <v>87.97</v>
      </c>
      <c r="DA6" s="35">
        <f t="shared" si="11"/>
        <v>88.16</v>
      </c>
      <c r="DB6" s="35">
        <f t="shared" si="11"/>
        <v>88.32</v>
      </c>
      <c r="DC6" s="35">
        <f t="shared" si="11"/>
        <v>82.35</v>
      </c>
      <c r="DD6" s="35">
        <f t="shared" si="11"/>
        <v>82.9</v>
      </c>
      <c r="DE6" s="35">
        <f t="shared" si="11"/>
        <v>83.5</v>
      </c>
      <c r="DF6" s="35">
        <f t="shared" si="11"/>
        <v>83.06</v>
      </c>
      <c r="DG6" s="35">
        <f t="shared" si="11"/>
        <v>83.32</v>
      </c>
      <c r="DH6" s="34" t="str">
        <f>IF(DH7="","",IF(DH7="-","【-】","【"&amp;SUBSTITUTE(TEXT(DH7,"#,##0.00"),"-","△")&amp;"】"))</f>
        <v>【83.36】</v>
      </c>
      <c r="DI6" s="35">
        <f>IF(DI7="",NA(),DI7)</f>
        <v>5.13</v>
      </c>
      <c r="DJ6" s="35">
        <f t="shared" ref="DJ6:DR6" si="12">IF(DJ7="",NA(),DJ7)</f>
        <v>7.61</v>
      </c>
      <c r="DK6" s="35">
        <f t="shared" si="12"/>
        <v>10.050000000000001</v>
      </c>
      <c r="DL6" s="35">
        <f t="shared" si="12"/>
        <v>12.51</v>
      </c>
      <c r="DM6" s="35">
        <f t="shared" si="12"/>
        <v>14.97</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5">
        <f t="shared" si="14"/>
        <v>0.13</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282197</v>
      </c>
      <c r="D7" s="37">
        <v>46</v>
      </c>
      <c r="E7" s="37">
        <v>17</v>
      </c>
      <c r="F7" s="37">
        <v>4</v>
      </c>
      <c r="G7" s="37">
        <v>0</v>
      </c>
      <c r="H7" s="37" t="s">
        <v>95</v>
      </c>
      <c r="I7" s="37" t="s">
        <v>96</v>
      </c>
      <c r="J7" s="37" t="s">
        <v>97</v>
      </c>
      <c r="K7" s="37" t="s">
        <v>98</v>
      </c>
      <c r="L7" s="37" t="s">
        <v>99</v>
      </c>
      <c r="M7" s="37" t="s">
        <v>100</v>
      </c>
      <c r="N7" s="38" t="s">
        <v>101</v>
      </c>
      <c r="O7" s="38">
        <v>42.86</v>
      </c>
      <c r="P7" s="38">
        <v>6.28</v>
      </c>
      <c r="Q7" s="38">
        <v>88.61</v>
      </c>
      <c r="R7" s="38">
        <v>1587</v>
      </c>
      <c r="S7" s="38">
        <v>112806</v>
      </c>
      <c r="T7" s="38">
        <v>210.32</v>
      </c>
      <c r="U7" s="38">
        <v>536.35</v>
      </c>
      <c r="V7" s="38">
        <v>7052</v>
      </c>
      <c r="W7" s="38">
        <v>8.5399999999999991</v>
      </c>
      <c r="X7" s="38">
        <v>825.76</v>
      </c>
      <c r="Y7" s="38">
        <v>88.39</v>
      </c>
      <c r="Z7" s="38">
        <v>87.64</v>
      </c>
      <c r="AA7" s="38">
        <v>89.77</v>
      </c>
      <c r="AB7" s="38">
        <v>86.87</v>
      </c>
      <c r="AC7" s="38">
        <v>86.47</v>
      </c>
      <c r="AD7" s="38">
        <v>101.24</v>
      </c>
      <c r="AE7" s="38">
        <v>100.94</v>
      </c>
      <c r="AF7" s="38">
        <v>100.85</v>
      </c>
      <c r="AG7" s="38">
        <v>102.13</v>
      </c>
      <c r="AH7" s="38">
        <v>101.72</v>
      </c>
      <c r="AI7" s="38">
        <v>101.92</v>
      </c>
      <c r="AJ7" s="38">
        <v>0</v>
      </c>
      <c r="AK7" s="38">
        <v>102.8</v>
      </c>
      <c r="AL7" s="38">
        <v>126.85</v>
      </c>
      <c r="AM7" s="38">
        <v>159.19999999999999</v>
      </c>
      <c r="AN7" s="38">
        <v>193.47</v>
      </c>
      <c r="AO7" s="38">
        <v>184.13</v>
      </c>
      <c r="AP7" s="38">
        <v>101.85</v>
      </c>
      <c r="AQ7" s="38">
        <v>110.77</v>
      </c>
      <c r="AR7" s="38">
        <v>109.51</v>
      </c>
      <c r="AS7" s="38">
        <v>112.88</v>
      </c>
      <c r="AT7" s="38">
        <v>88.06</v>
      </c>
      <c r="AU7" s="38">
        <v>9.14</v>
      </c>
      <c r="AV7" s="38">
        <v>-54.42</v>
      </c>
      <c r="AW7" s="38">
        <v>-69.680000000000007</v>
      </c>
      <c r="AX7" s="38">
        <v>-38.11</v>
      </c>
      <c r="AY7" s="38">
        <v>-22.57</v>
      </c>
      <c r="AZ7" s="38">
        <v>63.22</v>
      </c>
      <c r="BA7" s="38">
        <v>49.07</v>
      </c>
      <c r="BB7" s="38">
        <v>46.78</v>
      </c>
      <c r="BC7" s="38">
        <v>47.44</v>
      </c>
      <c r="BD7" s="38">
        <v>49.18</v>
      </c>
      <c r="BE7" s="38">
        <v>54.23</v>
      </c>
      <c r="BF7" s="38">
        <v>2184.1799999999998</v>
      </c>
      <c r="BG7" s="38">
        <v>2069.65</v>
      </c>
      <c r="BH7" s="38">
        <v>1985.92</v>
      </c>
      <c r="BI7" s="38">
        <v>1851.88</v>
      </c>
      <c r="BJ7" s="38">
        <v>1731.6</v>
      </c>
      <c r="BK7" s="38">
        <v>1436</v>
      </c>
      <c r="BL7" s="38">
        <v>1434.89</v>
      </c>
      <c r="BM7" s="38">
        <v>1298.9100000000001</v>
      </c>
      <c r="BN7" s="38">
        <v>1243.71</v>
      </c>
      <c r="BO7" s="38">
        <v>1194.1500000000001</v>
      </c>
      <c r="BP7" s="38">
        <v>1209.4000000000001</v>
      </c>
      <c r="BQ7" s="38">
        <v>64.39</v>
      </c>
      <c r="BR7" s="38">
        <v>64.62</v>
      </c>
      <c r="BS7" s="38">
        <v>67.73</v>
      </c>
      <c r="BT7" s="38">
        <v>68.53</v>
      </c>
      <c r="BU7" s="38">
        <v>68.34</v>
      </c>
      <c r="BV7" s="38">
        <v>66.56</v>
      </c>
      <c r="BW7" s="38">
        <v>66.22</v>
      </c>
      <c r="BX7" s="38">
        <v>69.87</v>
      </c>
      <c r="BY7" s="38">
        <v>74.3</v>
      </c>
      <c r="BZ7" s="38">
        <v>72.260000000000005</v>
      </c>
      <c r="CA7" s="38">
        <v>74.48</v>
      </c>
      <c r="CB7" s="38">
        <v>180.63</v>
      </c>
      <c r="CC7" s="38">
        <v>179.59</v>
      </c>
      <c r="CD7" s="38">
        <v>171.47</v>
      </c>
      <c r="CE7" s="38">
        <v>172.11</v>
      </c>
      <c r="CF7" s="38">
        <v>175.05</v>
      </c>
      <c r="CG7" s="38">
        <v>244.29</v>
      </c>
      <c r="CH7" s="38">
        <v>246.72</v>
      </c>
      <c r="CI7" s="38">
        <v>234.96</v>
      </c>
      <c r="CJ7" s="38">
        <v>221.81</v>
      </c>
      <c r="CK7" s="38">
        <v>230.02</v>
      </c>
      <c r="CL7" s="38">
        <v>219.46</v>
      </c>
      <c r="CM7" s="38" t="s">
        <v>101</v>
      </c>
      <c r="CN7" s="38" t="s">
        <v>101</v>
      </c>
      <c r="CO7" s="38" t="s">
        <v>101</v>
      </c>
      <c r="CP7" s="38" t="s">
        <v>101</v>
      </c>
      <c r="CQ7" s="38" t="s">
        <v>101</v>
      </c>
      <c r="CR7" s="38">
        <v>43.58</v>
      </c>
      <c r="CS7" s="38">
        <v>41.35</v>
      </c>
      <c r="CT7" s="38">
        <v>42.9</v>
      </c>
      <c r="CU7" s="38">
        <v>43.36</v>
      </c>
      <c r="CV7" s="38">
        <v>42.56</v>
      </c>
      <c r="CW7" s="38">
        <v>42.82</v>
      </c>
      <c r="CX7" s="38">
        <v>87.52</v>
      </c>
      <c r="CY7" s="38">
        <v>87.85</v>
      </c>
      <c r="CZ7" s="38">
        <v>87.97</v>
      </c>
      <c r="DA7" s="38">
        <v>88.16</v>
      </c>
      <c r="DB7" s="38">
        <v>88.32</v>
      </c>
      <c r="DC7" s="38">
        <v>82.35</v>
      </c>
      <c r="DD7" s="38">
        <v>82.9</v>
      </c>
      <c r="DE7" s="38">
        <v>83.5</v>
      </c>
      <c r="DF7" s="38">
        <v>83.06</v>
      </c>
      <c r="DG7" s="38">
        <v>83.32</v>
      </c>
      <c r="DH7" s="38">
        <v>83.36</v>
      </c>
      <c r="DI7" s="38">
        <v>5.13</v>
      </c>
      <c r="DJ7" s="38">
        <v>7.61</v>
      </c>
      <c r="DK7" s="38">
        <v>10.050000000000001</v>
      </c>
      <c r="DL7" s="38">
        <v>12.51</v>
      </c>
      <c r="DM7" s="38">
        <v>14.97</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0.13</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S002535 畑田 梓</cp:lastModifiedBy>
  <cp:lastPrinted>2020-01-21T01:02:59Z</cp:lastPrinted>
  <dcterms:created xsi:type="dcterms:W3CDTF">2019-12-05T04:51:00Z</dcterms:created>
  <dcterms:modified xsi:type="dcterms:W3CDTF">2020-02-21T02:48:25Z</dcterms:modified>
  <cp:category/>
</cp:coreProperties>
</file>