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N6" i="5"/>
  <c r="M6" i="5"/>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P10" i="4"/>
  <c r="I10" i="4"/>
  <c r="B10" i="4"/>
  <c r="BB8" i="4"/>
  <c r="AT8" i="4"/>
  <c r="AL8" i="4"/>
  <c r="W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<sst xmlns="http://schemas.openxmlformats.org/spreadsheetml/2006/main" count="232" uniqueCount="120">
  <si>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</si>
  <si>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</si>
  <si>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</si>
  <si>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</si>
  <si>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</si>
  <si>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</si>
  <si>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</si>
  <si>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</si>
  <si>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</si>
  <si>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</si>
  <si>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</si>
  <si>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</si>
  <si>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</si>
  <si>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</si>
  <si>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</si>
  <si>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</si>
  <si>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</si>
  <si>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</si>
  <si>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</si>
  <si>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</si>
  <si>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</si>
  <si>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</si>
  <si>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</si>
  <si>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</si>
  <si>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</si>
  <si>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</si>
  <si>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</si>
  <si>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</si>
  <si>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</si>
  <si>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</si>
  <si>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</si>
  <si>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</si>
  <si>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</si>
  <si>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</si>
  <si>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</si>
  <si>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</si>
  <si>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</si>
  <si>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</si>
  <si>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</si>
  <si>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</si>
  <si>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</si>
  <si>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</si>
  <si>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</si>
  <si>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</si>
  <si>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</si>
  <si>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</si>
  <si>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</si>
  <si>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</si>
  <si>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</si>
  <si>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</si>
  <si>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</si>
  <si>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</si>
  <si>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</si>
  <si>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</si>
  <si>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</si>
  <si>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</si>
  <si>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</si>
  <si>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</si>
  <si>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</si>
  <si>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</si>
  <si>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</si>
  <si>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</si>
  <si>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</si>
  <si>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</si>
  <si>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</si>
  <si>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</si>
  <si>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</si>
  <si>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</si>
  <si>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</si>
  <si>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</si>
  <si>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</si>
  <si>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</si>
  <si>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</si>
  <si>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</si>
  <si>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</si>
  <si>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</si>
  <si>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</si>
  <si>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</si>
  <si>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</si>
  <si>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</si>
  <si>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</si>
  <si>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</si>
  <si>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</si>
  <si>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</si>
  <si>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</si>
  <si>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</si>
  <si>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</si>
  <si>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</si>
  <si>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</si>
  <si>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</si>
  <si>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</si>
  <si>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</si>
  <si>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</si>
  <si>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</si>
  <si>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</si>
  <si>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</si>
  <si>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</si>
  <si>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</si>
  <si>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</si>
  <si>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</si>
  <si>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</si>
  <si>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</si>
  <si>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</si>
  <si>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</si>
  <si>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</si>
  <si>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三田市</t>
  </si>
  <si>
    <t>法適用</t>
  </si>
  <si>
    <t>水道事業</t>
  </si>
  <si>
    <t>末端給水事業</t>
  </si>
  <si>
    <t>A3</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</si>
  <si>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</si>
  <si>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</si>
  <si>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</si>
  <si>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</si>
  <si>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</si>
  <si>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</si>
  <si>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</si>
  <si>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経営状況については、ほとんどの指標で類似団体より良好であり、安定的な経営状態と言えます。しかし、人口減少等の影響から「配水量の低下＝水道料金収入の低下」傾向にあり、今後の経営状況は厳しいものと考えられます。また、平成26年度に会計制度の見直しがあったため、経常収支比率等の数値としては、改善されたように思えますが、水道料金収入とこれに伴う直接的経費における収支は改善していないため、今後は、収入確保や更なる費用の削減に努めていく必要があります。
　さらに、施設、管路の整備期間が集中していることから、今後急激な老朽化により平成41年度ごろから更新のピークを迎えると考えられるため、平成30年度中に経営戦略を策定し、資金の確保と適正な更新を計画的に推進していく必要があります。</t>
    <rPh sb="67" eb="69">
      <t>スイドウ</t>
    </rPh>
    <rPh sb="69" eb="71">
      <t>リョウキン</t>
    </rPh>
    <rPh sb="71" eb="73">
      <t>シュウニュウ</t>
    </rPh>
    <rPh sb="74" eb="76">
      <t>テイカ</t>
    </rPh>
    <rPh sb="77" eb="79">
      <t>ケイコウ</t>
    </rPh>
    <rPh sb="137" eb="139">
      <t>スウチ</t>
    </rPh>
    <rPh sb="158" eb="160">
      <t>スイドウ</t>
    </rPh>
    <rPh sb="160" eb="162">
      <t>リョウキン</t>
    </rPh>
    <rPh sb="162" eb="164">
      <t>シュウニュウ</t>
    </rPh>
    <rPh sb="168" eb="169">
      <t>トモナ</t>
    </rPh>
    <rPh sb="170" eb="172">
      <t>チョクセツ</t>
    </rPh>
    <rPh sb="172" eb="173">
      <t>テキ</t>
    </rPh>
    <rPh sb="173" eb="175">
      <t>ケイヒ</t>
    </rPh>
    <rPh sb="179" eb="181">
      <t>シュウシ</t>
    </rPh>
    <rPh sb="182" eb="184">
      <t>カイゼン</t>
    </rPh>
    <rPh sb="196" eb="198">
      <t>シュウニュウ</t>
    </rPh>
    <rPh sb="198" eb="200">
      <t>カクホ</t>
    </rPh>
    <rPh sb="229" eb="231">
      <t>シセツ</t>
    </rPh>
    <rPh sb="232" eb="234">
      <t>カンロ</t>
    </rPh>
    <rPh sb="235" eb="237">
      <t>セイビ</t>
    </rPh>
    <rPh sb="237" eb="239">
      <t>キカン</t>
    </rPh>
    <rPh sb="240" eb="242">
      <t>シュウチュウ</t>
    </rPh>
    <rPh sb="272" eb="274">
      <t>コウシン</t>
    </rPh>
    <rPh sb="279" eb="280">
      <t>ムカ</t>
    </rPh>
    <rPh sb="296" eb="297">
      <t>ド</t>
    </rPh>
    <rPh sb="297" eb="298">
      <t>チュウ</t>
    </rPh>
    <rPh sb="308" eb="310">
      <t>シキン</t>
    </rPh>
    <rPh sb="311" eb="313">
      <t>カクホ</t>
    </rPh>
    <rPh sb="314" eb="316">
      <t>テキセイ</t>
    </rPh>
    <rPh sb="317" eb="319">
      <t>コウシン</t>
    </rPh>
    <rPh sb="324" eb="326">
      <t>スイシン</t>
    </rPh>
    <phoneticPr fontId="4"/>
  </si>
  <si>
    <t>＜経営の健全性について＞
　①経常収支比率、③流動比率及び⑤料金回収率ともに類似団体と比べて高く、安定的な黒字経営と判断できます。しかしながら、平成26年度の会計制度見直しにより導入された長期前受金戻入（現金を伴わない収益科目）等の影響により高数値に押し上げられており、水道料金収入自体は、減少傾向にあります。
　ニュータウン開発に伴う多くの債務を着実に削減した結果、④企業債残高対給水収益比率において類似団体と比べてもかなり良好な数値であり、過剰な企業債に頼らず事業運営が持続できていると言えます。
　また、⑥給水原価が類似団体と比べて高くなっていましたが、コスト削減に取り組んだ結果、徐々に改善されています。
＜経営の効率性について＞　
　毎年、漏水調査を継続的に実施し、漏水の早期発見につなげた結果、⑧有収率については高数値を維持しており、確実に収益につながっています。また、⑦施設利用率についても類似団体を上回っており、施設の規模は過剰でないと言えます。しかし、給水人口の減少、節水意識の高まり、節水器具の増加等により配水量は減少傾向にあります。</t>
    <rPh sb="1" eb="3">
      <t>ケイエイ</t>
    </rPh>
    <rPh sb="4" eb="7">
      <t>ケンゼンセイ</t>
    </rPh>
    <rPh sb="23" eb="25">
      <t>リュウドウ</t>
    </rPh>
    <rPh sb="25" eb="27">
      <t>ヒリツ</t>
    </rPh>
    <rPh sb="27" eb="28">
      <t>オヨ</t>
    </rPh>
    <rPh sb="30" eb="32">
      <t>リョウキン</t>
    </rPh>
    <rPh sb="32" eb="34">
      <t>カイシュウ</t>
    </rPh>
    <rPh sb="34" eb="35">
      <t>リツ</t>
    </rPh>
    <rPh sb="38" eb="40">
      <t>ルイジ</t>
    </rPh>
    <rPh sb="40" eb="42">
      <t>ダンタイ</t>
    </rPh>
    <rPh sb="43" eb="44">
      <t>クラ</t>
    </rPh>
    <rPh sb="46" eb="47">
      <t>タカ</t>
    </rPh>
    <rPh sb="49" eb="52">
      <t>アンテイテキ</t>
    </rPh>
    <rPh sb="53" eb="55">
      <t>クロジ</t>
    </rPh>
    <rPh sb="55" eb="57">
      <t>ケイエイ</t>
    </rPh>
    <rPh sb="58" eb="60">
      <t>ハンダン</t>
    </rPh>
    <rPh sb="89" eb="91">
      <t>ドウニュウ</t>
    </rPh>
    <rPh sb="102" eb="104">
      <t>ゲンキン</t>
    </rPh>
    <rPh sb="105" eb="106">
      <t>トモナ</t>
    </rPh>
    <rPh sb="109" eb="111">
      <t>シュウエキ</t>
    </rPh>
    <rPh sb="111" eb="113">
      <t>カモク</t>
    </rPh>
    <rPh sb="116" eb="118">
      <t>エイキョウ</t>
    </rPh>
    <rPh sb="121" eb="124">
      <t>コウスウチ</t>
    </rPh>
    <rPh sb="125" eb="126">
      <t>オ</t>
    </rPh>
    <rPh sb="127" eb="128">
      <t>ア</t>
    </rPh>
    <rPh sb="141" eb="143">
      <t>ジタイ</t>
    </rPh>
    <rPh sb="145" eb="147">
      <t>ゲンショウ</t>
    </rPh>
    <rPh sb="147" eb="149">
      <t>ケイコウ</t>
    </rPh>
    <rPh sb="232" eb="234">
      <t>ジギョウ</t>
    </rPh>
    <rPh sb="234" eb="236">
      <t>ウンエイ</t>
    </rPh>
    <rPh sb="237" eb="239">
      <t>ジゾク</t>
    </rPh>
    <rPh sb="309" eb="311">
      <t>ケイエイ</t>
    </rPh>
    <rPh sb="312" eb="314">
      <t>コウリツ</t>
    </rPh>
    <rPh sb="314" eb="315">
      <t>セイ</t>
    </rPh>
    <rPh sb="363" eb="366">
      <t>コウスウチ</t>
    </rPh>
    <phoneticPr fontId="4"/>
  </si>
  <si>
    <t>　比較的新しい管路の多い本市では、②管路経年化率及び③管路更新率は類似団体と比べて低くなっており法定耐用年数を超えた管路は少ないと言えます。しかし、①有形固定資産減価償却率が50％を超えていることから、施設・設備も含めた資産全体において、老朽化度合が進んでいます。また、施設・設備は、法定耐用年数を超過しているものが多いため、今後は耐震化も含めて、それらの資産の更新が必要と考えられます。</t>
    <rPh sb="24" eb="25">
      <t>オヨ</t>
    </rPh>
    <rPh sb="48" eb="50">
      <t>ホウテイ</t>
    </rPh>
    <rPh sb="50" eb="52">
      <t>タイヨウ</t>
    </rPh>
    <rPh sb="52" eb="54">
      <t>ネンスウ</t>
    </rPh>
    <rPh sb="55" eb="56">
      <t>コ</t>
    </rPh>
    <rPh sb="58" eb="60">
      <t>カンロ</t>
    </rPh>
    <rPh sb="61" eb="62">
      <t>スク</t>
    </rPh>
    <rPh sb="65" eb="66">
      <t>イ</t>
    </rPh>
    <rPh sb="75" eb="77">
      <t>ユウケイ</t>
    </rPh>
    <rPh sb="77" eb="79">
      <t>コテイ</t>
    </rPh>
    <rPh sb="79" eb="81">
      <t>シサン</t>
    </rPh>
    <rPh sb="81" eb="83">
      <t>ゲンカ</t>
    </rPh>
    <rPh sb="83" eb="85">
      <t>ショウキャク</t>
    </rPh>
    <rPh sb="85" eb="86">
      <t>リツ</t>
    </rPh>
    <rPh sb="91" eb="92">
      <t>コ</t>
    </rPh>
    <rPh sb="104" eb="106">
      <t>セツビ</t>
    </rPh>
    <rPh sb="107" eb="108">
      <t>フク</t>
    </rPh>
    <rPh sb="110" eb="112">
      <t>シサン</t>
    </rPh>
    <rPh sb="112" eb="114">
      <t>ゼンタイ</t>
    </rPh>
    <rPh sb="119" eb="122">
      <t>ロウキュウカ</t>
    </rPh>
    <rPh sb="122" eb="124">
      <t>ドアイ</t>
    </rPh>
    <rPh sb="125" eb="126">
      <t>スス</t>
    </rPh>
    <rPh sb="135" eb="137">
      <t>シセツ</t>
    </rPh>
    <rPh sb="138" eb="140">
      <t>セツビ</t>
    </rPh>
    <rPh sb="142" eb="144">
      <t>ホウテイ</t>
    </rPh>
    <rPh sb="144" eb="146">
      <t>タイヨウ</t>
    </rPh>
    <rPh sb="146" eb="148">
      <t>ネンスウ</t>
    </rPh>
    <rPh sb="149" eb="151">
      <t>チョウカ</t>
    </rPh>
    <rPh sb="158" eb="159">
      <t>オオ</t>
    </rPh>
    <rPh sb="163" eb="165">
      <t>コンゴ</t>
    </rPh>
    <rPh sb="166" eb="169">
      <t>タイシンカ</t>
    </rPh>
    <rPh sb="170" eb="171">
      <t>フク</t>
    </rPh>
    <rPh sb="178" eb="180">
      <t>シサン</t>
    </rPh>
    <rPh sb="181" eb="183">
      <t>コウシン</t>
    </rPh>
    <rPh sb="184" eb="186">
      <t>ヒツヨウ</t>
    </rPh>
    <rPh sb="187" eb="188">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</si>
</sst>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16" fillId="0" borderId="9" xfId="1" applyFont="1" applyBorder="1" applyAlignment="1" applyProtection="1">
      <alignment horizontal="left" vertical="top" wrapText="1"/>
      <protection locked="0"/>
    </xf>
    <xf numFmtId="0" fontId="16" fillId="0" borderId="0" xfId="1" applyFont="1" applyBorder="1" applyAlignment="1" applyProtection="1">
      <alignment horizontal="left" vertical="top" wrapText="1"/>
      <protection locked="0"/>
    </xf>
    <xf numFmtId="0" fontId="16"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16" fillId="0" borderId="11" xfId="1" applyFont="1" applyBorder="1" applyAlignment="1" applyProtection="1">
      <alignment horizontal="left" vertical="top" wrapText="1"/>
      <protection locked="0"/>
    </xf>
    <xf numFmtId="0" fontId="16" fillId="0" borderId="1" xfId="1" applyFont="1" applyBorder="1" applyAlignment="1" applyProtection="1">
      <alignment horizontal="left" vertical="top" wrapText="1"/>
      <protection locked="0"/>
    </xf>
    <xf numFmtId="0" fontId="16"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0.15</c:v>
                </c:pt>
                <c:pt idx="1">
                  <c:v>0.18</c:v>
                </c:pt>
                <c:pt idx="2">
                  <c:v>0.11</c:v>
                </c:pt>
                <c:pt idx="3">
                  <c:v>0.53</c:v>
                </c:pt>
                <c:pt idx="4">
                  <c:v>0.23</c:v>
                </c:pt>
              </c:numCache>
            </c:numRef>
          </c:val>
        </c:ser>
        <c:dLbls>
          <c:showLegendKey val="0"/>
          <c:showVal val="0"/>
          <c:showCatName val="0"/>
          <c:showSerName val="0"/>
          <c:showPercent val="0"/>
          <c:showBubbleSize val="0"/>
        </c:dLbls>
        <c:gapWidth val="150"/>
        <c:axId val="104674048"/>
        <c:axId val="104676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0.88</c:v>
                </c:pt>
                <c:pt idx="1">
                  <c:v>0.85</c:v>
                </c:pt>
                <c:pt idx="2">
                  <c:v>0.75</c:v>
                </c:pt>
                <c:pt idx="3">
                  <c:v>0.95</c:v>
                </c:pt>
                <c:pt idx="4">
                  <c:v>0.74</c:v>
                </c:pt>
              </c:numCache>
            </c:numRef>
          </c:val>
          <c:smooth val="0"/>
        </c:ser>
        <c:dLbls>
          <c:showLegendKey val="0"/>
          <c:showVal val="0"/>
          <c:showCatName val="0"/>
          <c:showSerName val="0"/>
          <c:showPercent val="0"/>
          <c:showBubbleSize val="0"/>
        </c:dLbls>
        <c:marker val="1"/>
        <c:smooth val="0"/>
        <c:axId val="104674048"/>
        <c:axId val="104676352"/>
      </c:lineChart>
      <c:dateAx>
        <c:axId val="104674048"/>
        <c:scaling>
          <c:orientation val="minMax"/>
        </c:scaling>
        <c:delete val="1"/>
        <c:axPos val="b"/>
        <c:numFmt formatCode="ge" sourceLinked="1"/>
        <c:majorTickMark val="none"/>
        <c:minorTickMark val="none"/>
        <c:tickLblPos val="none"/>
        <c:crossAx val="104676352"/>
        <c:crosses val="autoZero"/>
        <c:auto val="1"/>
        <c:lblOffset val="100"/>
        <c:baseTimeUnit val="years"/>
      </c:dateAx>
      <c:valAx>
        <c:axId val="10467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67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68.709999999999994</c:v>
                </c:pt>
                <c:pt idx="1">
                  <c:v>68.25</c:v>
                </c:pt>
                <c:pt idx="2">
                  <c:v>67.56</c:v>
                </c:pt>
                <c:pt idx="3">
                  <c:v>67.11</c:v>
                </c:pt>
                <c:pt idx="4">
                  <c:v>67.64</c:v>
                </c:pt>
              </c:numCache>
            </c:numRef>
          </c:val>
        </c:ser>
        <c:dLbls>
          <c:showLegendKey val="0"/>
          <c:showVal val="0"/>
          <c:showCatName val="0"/>
          <c:showSerName val="0"/>
          <c:showPercent val="0"/>
          <c:showBubbleSize val="0"/>
        </c:dLbls>
        <c:gapWidth val="150"/>
        <c:axId val="85114240"/>
        <c:axId val="85124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62.5</c:v>
                </c:pt>
                <c:pt idx="1">
                  <c:v>62.45</c:v>
                </c:pt>
                <c:pt idx="2">
                  <c:v>62.12</c:v>
                </c:pt>
                <c:pt idx="3">
                  <c:v>62.26</c:v>
                </c:pt>
                <c:pt idx="4">
                  <c:v>62.1</c:v>
                </c:pt>
              </c:numCache>
            </c:numRef>
          </c:val>
          <c:smooth val="0"/>
        </c:ser>
        <c:dLbls>
          <c:showLegendKey val="0"/>
          <c:showVal val="0"/>
          <c:showCatName val="0"/>
          <c:showSerName val="0"/>
          <c:showPercent val="0"/>
          <c:showBubbleSize val="0"/>
        </c:dLbls>
        <c:marker val="1"/>
        <c:smooth val="0"/>
        <c:axId val="85114240"/>
        <c:axId val="85124608"/>
      </c:lineChart>
      <c:dateAx>
        <c:axId val="85114240"/>
        <c:scaling>
          <c:orientation val="minMax"/>
        </c:scaling>
        <c:delete val="1"/>
        <c:axPos val="b"/>
        <c:numFmt formatCode="ge" sourceLinked="1"/>
        <c:majorTickMark val="none"/>
        <c:minorTickMark val="none"/>
        <c:tickLblPos val="none"/>
        <c:crossAx val="85124608"/>
        <c:crosses val="autoZero"/>
        <c:auto val="1"/>
        <c:lblOffset val="100"/>
        <c:baseTimeUnit val="years"/>
      </c:dateAx>
      <c:valAx>
        <c:axId val="8512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11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95.72</c:v>
                </c:pt>
                <c:pt idx="1">
                  <c:v>95.75</c:v>
                </c:pt>
                <c:pt idx="2">
                  <c:v>95.67</c:v>
                </c:pt>
                <c:pt idx="3">
                  <c:v>95.82</c:v>
                </c:pt>
                <c:pt idx="4">
                  <c:v>96.32</c:v>
                </c:pt>
              </c:numCache>
            </c:numRef>
          </c:val>
        </c:ser>
        <c:dLbls>
          <c:showLegendKey val="0"/>
          <c:showVal val="0"/>
          <c:showCatName val="0"/>
          <c:showSerName val="0"/>
          <c:showPercent val="0"/>
          <c:showBubbleSize val="0"/>
        </c:dLbls>
        <c:gapWidth val="150"/>
        <c:axId val="85208064"/>
        <c:axId val="85230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89.62</c:v>
                </c:pt>
                <c:pt idx="1">
                  <c:v>89.76</c:v>
                </c:pt>
                <c:pt idx="2">
                  <c:v>89.45</c:v>
                </c:pt>
                <c:pt idx="3">
                  <c:v>89.5</c:v>
                </c:pt>
                <c:pt idx="4">
                  <c:v>89.52</c:v>
                </c:pt>
              </c:numCache>
            </c:numRef>
          </c:val>
          <c:smooth val="0"/>
        </c:ser>
        <c:dLbls>
          <c:showLegendKey val="0"/>
          <c:showVal val="0"/>
          <c:showCatName val="0"/>
          <c:showSerName val="0"/>
          <c:showPercent val="0"/>
          <c:showBubbleSize val="0"/>
        </c:dLbls>
        <c:marker val="1"/>
        <c:smooth val="0"/>
        <c:axId val="85208064"/>
        <c:axId val="85230720"/>
      </c:lineChart>
      <c:dateAx>
        <c:axId val="85208064"/>
        <c:scaling>
          <c:orientation val="minMax"/>
        </c:scaling>
        <c:delete val="1"/>
        <c:axPos val="b"/>
        <c:numFmt formatCode="ge" sourceLinked="1"/>
        <c:majorTickMark val="none"/>
        <c:minorTickMark val="none"/>
        <c:tickLblPos val="none"/>
        <c:crossAx val="85230720"/>
        <c:crosses val="autoZero"/>
        <c:auto val="1"/>
        <c:lblOffset val="100"/>
        <c:baseTimeUnit val="years"/>
      </c:dateAx>
      <c:valAx>
        <c:axId val="8523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0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107.46</c:v>
                </c:pt>
                <c:pt idx="1">
                  <c:v>108.97</c:v>
                </c:pt>
                <c:pt idx="2">
                  <c:v>119.81</c:v>
                </c:pt>
                <c:pt idx="3">
                  <c:v>122.04</c:v>
                </c:pt>
                <c:pt idx="4">
                  <c:v>127.25</c:v>
                </c:pt>
              </c:numCache>
            </c:numRef>
          </c:val>
        </c:ser>
        <c:dLbls>
          <c:showLegendKey val="0"/>
          <c:showVal val="0"/>
          <c:showCatName val="0"/>
          <c:showSerName val="0"/>
          <c:showPercent val="0"/>
          <c:showBubbleSize val="0"/>
        </c:dLbls>
        <c:gapWidth val="150"/>
        <c:axId val="41304064"/>
        <c:axId val="41305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107.91</c:v>
                </c:pt>
                <c:pt idx="1">
                  <c:v>108.44</c:v>
                </c:pt>
                <c:pt idx="2">
                  <c:v>113.11</c:v>
                </c:pt>
                <c:pt idx="3">
                  <c:v>114</c:v>
                </c:pt>
                <c:pt idx="4">
                  <c:v>114</c:v>
                </c:pt>
              </c:numCache>
            </c:numRef>
          </c:val>
          <c:smooth val="0"/>
        </c:ser>
        <c:dLbls>
          <c:showLegendKey val="0"/>
          <c:showVal val="0"/>
          <c:showCatName val="0"/>
          <c:showSerName val="0"/>
          <c:showPercent val="0"/>
          <c:showBubbleSize val="0"/>
        </c:dLbls>
        <c:marker val="1"/>
        <c:smooth val="0"/>
        <c:axId val="41304064"/>
        <c:axId val="41305216"/>
      </c:lineChart>
      <c:dateAx>
        <c:axId val="41304064"/>
        <c:scaling>
          <c:orientation val="minMax"/>
        </c:scaling>
        <c:delete val="1"/>
        <c:axPos val="b"/>
        <c:numFmt formatCode="ge" sourceLinked="1"/>
        <c:majorTickMark val="none"/>
        <c:minorTickMark val="none"/>
        <c:tickLblPos val="none"/>
        <c:crossAx val="41305216"/>
        <c:crosses val="autoZero"/>
        <c:auto val="1"/>
        <c:lblOffset val="100"/>
        <c:baseTimeUnit val="years"/>
      </c:dateAx>
      <c:valAx>
        <c:axId val="413052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130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44.08</c:v>
                </c:pt>
                <c:pt idx="1">
                  <c:v>46</c:v>
                </c:pt>
                <c:pt idx="2">
                  <c:v>48.19</c:v>
                </c:pt>
                <c:pt idx="3">
                  <c:v>48.79</c:v>
                </c:pt>
                <c:pt idx="4">
                  <c:v>50.56</c:v>
                </c:pt>
              </c:numCache>
            </c:numRef>
          </c:val>
        </c:ser>
        <c:dLbls>
          <c:showLegendKey val="0"/>
          <c:showVal val="0"/>
          <c:showCatName val="0"/>
          <c:showSerName val="0"/>
          <c:showPercent val="0"/>
          <c:showBubbleSize val="0"/>
        </c:dLbls>
        <c:gapWidth val="150"/>
        <c:axId val="41314944"/>
        <c:axId val="41329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40.21</c:v>
                </c:pt>
                <c:pt idx="1">
                  <c:v>41.12</c:v>
                </c:pt>
                <c:pt idx="2">
                  <c:v>44.91</c:v>
                </c:pt>
                <c:pt idx="3">
                  <c:v>45.89</c:v>
                </c:pt>
                <c:pt idx="4">
                  <c:v>46.58</c:v>
                </c:pt>
              </c:numCache>
            </c:numRef>
          </c:val>
          <c:smooth val="0"/>
        </c:ser>
        <c:dLbls>
          <c:showLegendKey val="0"/>
          <c:showVal val="0"/>
          <c:showCatName val="0"/>
          <c:showSerName val="0"/>
          <c:showPercent val="0"/>
          <c:showBubbleSize val="0"/>
        </c:dLbls>
        <c:marker val="1"/>
        <c:smooth val="0"/>
        <c:axId val="41314944"/>
        <c:axId val="41329408"/>
      </c:lineChart>
      <c:dateAx>
        <c:axId val="41314944"/>
        <c:scaling>
          <c:orientation val="minMax"/>
        </c:scaling>
        <c:delete val="1"/>
        <c:axPos val="b"/>
        <c:numFmt formatCode="ge" sourceLinked="1"/>
        <c:majorTickMark val="none"/>
        <c:minorTickMark val="none"/>
        <c:tickLblPos val="none"/>
        <c:crossAx val="41329408"/>
        <c:crosses val="autoZero"/>
        <c:auto val="1"/>
        <c:lblOffset val="100"/>
        <c:baseTimeUnit val="years"/>
      </c:dateAx>
      <c:valAx>
        <c:axId val="41329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14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0.13</c:v>
                </c:pt>
                <c:pt idx="1">
                  <c:v>0.26</c:v>
                </c:pt>
                <c:pt idx="2">
                  <c:v>0.26</c:v>
                </c:pt>
                <c:pt idx="3">
                  <c:v>1.1299999999999999</c:v>
                </c:pt>
                <c:pt idx="4">
                  <c:v>2.62</c:v>
                </c:pt>
              </c:numCache>
            </c:numRef>
          </c:val>
        </c:ser>
        <c:dLbls>
          <c:showLegendKey val="0"/>
          <c:showVal val="0"/>
          <c:showCatName val="0"/>
          <c:showSerName val="0"/>
          <c:showPercent val="0"/>
          <c:showBubbleSize val="0"/>
        </c:dLbls>
        <c:gapWidth val="150"/>
        <c:axId val="74795264"/>
        <c:axId val="7479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10.19</c:v>
                </c:pt>
                <c:pt idx="1">
                  <c:v>10.9</c:v>
                </c:pt>
                <c:pt idx="2">
                  <c:v>12.03</c:v>
                </c:pt>
                <c:pt idx="3">
                  <c:v>13.14</c:v>
                </c:pt>
                <c:pt idx="4">
                  <c:v>14.45</c:v>
                </c:pt>
              </c:numCache>
            </c:numRef>
          </c:val>
          <c:smooth val="0"/>
        </c:ser>
        <c:dLbls>
          <c:showLegendKey val="0"/>
          <c:showVal val="0"/>
          <c:showCatName val="0"/>
          <c:showSerName val="0"/>
          <c:showPercent val="0"/>
          <c:showBubbleSize val="0"/>
        </c:dLbls>
        <c:marker val="1"/>
        <c:smooth val="0"/>
        <c:axId val="74795264"/>
        <c:axId val="74797440"/>
      </c:lineChart>
      <c:dateAx>
        <c:axId val="74795264"/>
        <c:scaling>
          <c:orientation val="minMax"/>
        </c:scaling>
        <c:delete val="1"/>
        <c:axPos val="b"/>
        <c:numFmt formatCode="ge" sourceLinked="1"/>
        <c:majorTickMark val="none"/>
        <c:minorTickMark val="none"/>
        <c:tickLblPos val="none"/>
        <c:crossAx val="74797440"/>
        <c:crosses val="autoZero"/>
        <c:auto val="1"/>
        <c:lblOffset val="100"/>
        <c:baseTimeUnit val="years"/>
      </c:dateAx>
      <c:valAx>
        <c:axId val="7479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79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4811264"/>
        <c:axId val="7481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0.57999999999999996</c:v>
                </c:pt>
                <c:pt idx="1">
                  <c:v>0.81</c:v>
                </c:pt>
                <c:pt idx="2" formatCode="#,##0.00;&quot;△&quot;#,##0.00">
                  <c:v>0</c:v>
                </c:pt>
                <c:pt idx="3">
                  <c:v>0.03</c:v>
                </c:pt>
                <c:pt idx="4">
                  <c:v>0.23</c:v>
                </c:pt>
              </c:numCache>
            </c:numRef>
          </c:val>
          <c:smooth val="0"/>
        </c:ser>
        <c:dLbls>
          <c:showLegendKey val="0"/>
          <c:showVal val="0"/>
          <c:showCatName val="0"/>
          <c:showSerName val="0"/>
          <c:showPercent val="0"/>
          <c:showBubbleSize val="0"/>
        </c:dLbls>
        <c:marker val="1"/>
        <c:smooth val="0"/>
        <c:axId val="74811264"/>
        <c:axId val="74817536"/>
      </c:lineChart>
      <c:dateAx>
        <c:axId val="74811264"/>
        <c:scaling>
          <c:orientation val="minMax"/>
        </c:scaling>
        <c:delete val="1"/>
        <c:axPos val="b"/>
        <c:numFmt formatCode="ge" sourceLinked="1"/>
        <c:majorTickMark val="none"/>
        <c:minorTickMark val="none"/>
        <c:tickLblPos val="none"/>
        <c:crossAx val="74817536"/>
        <c:crosses val="autoZero"/>
        <c:auto val="1"/>
        <c:lblOffset val="100"/>
        <c:baseTimeUnit val="years"/>
      </c:dateAx>
      <c:valAx>
        <c:axId val="748175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481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1426.44</c:v>
                </c:pt>
                <c:pt idx="1">
                  <c:v>1268.99</c:v>
                </c:pt>
                <c:pt idx="2">
                  <c:v>1244.73</c:v>
                </c:pt>
                <c:pt idx="3">
                  <c:v>1186.58</c:v>
                </c:pt>
                <c:pt idx="4">
                  <c:v>1290.56</c:v>
                </c:pt>
              </c:numCache>
            </c:numRef>
          </c:val>
        </c:ser>
        <c:dLbls>
          <c:showLegendKey val="0"/>
          <c:showVal val="0"/>
          <c:showCatName val="0"/>
          <c:showSerName val="0"/>
          <c:showPercent val="0"/>
          <c:showBubbleSize val="0"/>
        </c:dLbls>
        <c:gapWidth val="150"/>
        <c:axId val="74839552"/>
        <c:axId val="74841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633.30999999999995</c:v>
                </c:pt>
                <c:pt idx="1">
                  <c:v>648.09</c:v>
                </c:pt>
                <c:pt idx="2">
                  <c:v>344.19</c:v>
                </c:pt>
                <c:pt idx="3">
                  <c:v>352.05</c:v>
                </c:pt>
                <c:pt idx="4">
                  <c:v>349.04</c:v>
                </c:pt>
              </c:numCache>
            </c:numRef>
          </c:val>
          <c:smooth val="0"/>
        </c:ser>
        <c:dLbls>
          <c:showLegendKey val="0"/>
          <c:showVal val="0"/>
          <c:showCatName val="0"/>
          <c:showSerName val="0"/>
          <c:showPercent val="0"/>
          <c:showBubbleSize val="0"/>
        </c:dLbls>
        <c:marker val="1"/>
        <c:smooth val="0"/>
        <c:axId val="74839552"/>
        <c:axId val="74841472"/>
      </c:lineChart>
      <c:dateAx>
        <c:axId val="74839552"/>
        <c:scaling>
          <c:orientation val="minMax"/>
        </c:scaling>
        <c:delete val="1"/>
        <c:axPos val="b"/>
        <c:numFmt formatCode="ge" sourceLinked="1"/>
        <c:majorTickMark val="none"/>
        <c:minorTickMark val="none"/>
        <c:tickLblPos val="none"/>
        <c:crossAx val="74841472"/>
        <c:crosses val="autoZero"/>
        <c:auto val="1"/>
        <c:lblOffset val="100"/>
        <c:baseTimeUnit val="years"/>
      </c:dateAx>
      <c:valAx>
        <c:axId val="748414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483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40.799999999999997</c:v>
                </c:pt>
                <c:pt idx="1">
                  <c:v>37.979999999999997</c:v>
                </c:pt>
                <c:pt idx="2">
                  <c:v>35.520000000000003</c:v>
                </c:pt>
                <c:pt idx="3">
                  <c:v>32.69</c:v>
                </c:pt>
                <c:pt idx="4">
                  <c:v>29.35</c:v>
                </c:pt>
              </c:numCache>
            </c:numRef>
          </c:val>
        </c:ser>
        <c:dLbls>
          <c:showLegendKey val="0"/>
          <c:showVal val="0"/>
          <c:showCatName val="0"/>
          <c:showSerName val="0"/>
          <c:showPercent val="0"/>
          <c:showBubbleSize val="0"/>
        </c:dLbls>
        <c:gapWidth val="150"/>
        <c:axId val="74888320"/>
        <c:axId val="74890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257.41000000000003</c:v>
                </c:pt>
                <c:pt idx="1">
                  <c:v>253.86</c:v>
                </c:pt>
                <c:pt idx="2">
                  <c:v>252.09</c:v>
                </c:pt>
                <c:pt idx="3">
                  <c:v>250.76</c:v>
                </c:pt>
                <c:pt idx="4">
                  <c:v>254.54</c:v>
                </c:pt>
              </c:numCache>
            </c:numRef>
          </c:val>
          <c:smooth val="0"/>
        </c:ser>
        <c:dLbls>
          <c:showLegendKey val="0"/>
          <c:showVal val="0"/>
          <c:showCatName val="0"/>
          <c:showSerName val="0"/>
          <c:showPercent val="0"/>
          <c:showBubbleSize val="0"/>
        </c:dLbls>
        <c:marker val="1"/>
        <c:smooth val="0"/>
        <c:axId val="74888320"/>
        <c:axId val="74890240"/>
      </c:lineChart>
      <c:dateAx>
        <c:axId val="74888320"/>
        <c:scaling>
          <c:orientation val="minMax"/>
        </c:scaling>
        <c:delete val="1"/>
        <c:axPos val="b"/>
        <c:numFmt formatCode="ge" sourceLinked="1"/>
        <c:majorTickMark val="none"/>
        <c:minorTickMark val="none"/>
        <c:tickLblPos val="none"/>
        <c:crossAx val="74890240"/>
        <c:crosses val="autoZero"/>
        <c:auto val="1"/>
        <c:lblOffset val="100"/>
        <c:baseTimeUnit val="years"/>
      </c:dateAx>
      <c:valAx>
        <c:axId val="748902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488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98.79</c:v>
                </c:pt>
                <c:pt idx="1">
                  <c:v>99.9</c:v>
                </c:pt>
                <c:pt idx="2">
                  <c:v>114.55</c:v>
                </c:pt>
                <c:pt idx="3">
                  <c:v>119.18</c:v>
                </c:pt>
                <c:pt idx="4">
                  <c:v>122.5</c:v>
                </c:pt>
              </c:numCache>
            </c:numRef>
          </c:val>
        </c:ser>
        <c:dLbls>
          <c:showLegendKey val="0"/>
          <c:showVal val="0"/>
          <c:showCatName val="0"/>
          <c:showSerName val="0"/>
          <c:showPercent val="0"/>
          <c:showBubbleSize val="0"/>
        </c:dLbls>
        <c:gapWidth val="150"/>
        <c:axId val="85070592"/>
        <c:axId val="85072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100.16</c:v>
                </c:pt>
                <c:pt idx="1">
                  <c:v>100.07</c:v>
                </c:pt>
                <c:pt idx="2">
                  <c:v>106.22</c:v>
                </c:pt>
                <c:pt idx="3">
                  <c:v>106.69</c:v>
                </c:pt>
                <c:pt idx="4">
                  <c:v>106.52</c:v>
                </c:pt>
              </c:numCache>
            </c:numRef>
          </c:val>
          <c:smooth val="0"/>
        </c:ser>
        <c:dLbls>
          <c:showLegendKey val="0"/>
          <c:showVal val="0"/>
          <c:showCatName val="0"/>
          <c:showSerName val="0"/>
          <c:showPercent val="0"/>
          <c:showBubbleSize val="0"/>
        </c:dLbls>
        <c:marker val="1"/>
        <c:smooth val="0"/>
        <c:axId val="85070592"/>
        <c:axId val="85072512"/>
      </c:lineChart>
      <c:dateAx>
        <c:axId val="85070592"/>
        <c:scaling>
          <c:orientation val="minMax"/>
        </c:scaling>
        <c:delete val="1"/>
        <c:axPos val="b"/>
        <c:numFmt formatCode="ge" sourceLinked="1"/>
        <c:majorTickMark val="none"/>
        <c:minorTickMark val="none"/>
        <c:tickLblPos val="none"/>
        <c:crossAx val="85072512"/>
        <c:crosses val="autoZero"/>
        <c:auto val="1"/>
        <c:lblOffset val="100"/>
        <c:baseTimeUnit val="years"/>
      </c:dateAx>
      <c:valAx>
        <c:axId val="8507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070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199.64</c:v>
                </c:pt>
                <c:pt idx="1">
                  <c:v>197.87</c:v>
                </c:pt>
                <c:pt idx="2">
                  <c:v>172.42</c:v>
                </c:pt>
                <c:pt idx="3">
                  <c:v>165.69</c:v>
                </c:pt>
                <c:pt idx="4">
                  <c:v>161.30000000000001</c:v>
                </c:pt>
              </c:numCache>
            </c:numRef>
          </c:val>
        </c:ser>
        <c:dLbls>
          <c:showLegendKey val="0"/>
          <c:showVal val="0"/>
          <c:showCatName val="0"/>
          <c:showSerName val="0"/>
          <c:showPercent val="0"/>
          <c:showBubbleSize val="0"/>
        </c:dLbls>
        <c:gapWidth val="150"/>
        <c:axId val="85086208"/>
        <c:axId val="85088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166.17</c:v>
                </c:pt>
                <c:pt idx="1">
                  <c:v>164.93</c:v>
                </c:pt>
                <c:pt idx="2">
                  <c:v>155.22999999999999</c:v>
                </c:pt>
                <c:pt idx="3">
                  <c:v>154.91999999999999</c:v>
                </c:pt>
                <c:pt idx="4">
                  <c:v>155.80000000000001</c:v>
                </c:pt>
              </c:numCache>
            </c:numRef>
          </c:val>
          <c:smooth val="0"/>
        </c:ser>
        <c:dLbls>
          <c:showLegendKey val="0"/>
          <c:showVal val="0"/>
          <c:showCatName val="0"/>
          <c:showSerName val="0"/>
          <c:showPercent val="0"/>
          <c:showBubbleSize val="0"/>
        </c:dLbls>
        <c:marker val="1"/>
        <c:smooth val="0"/>
        <c:axId val="85086208"/>
        <c:axId val="85088128"/>
      </c:lineChart>
      <c:dateAx>
        <c:axId val="85086208"/>
        <c:scaling>
          <c:orientation val="minMax"/>
        </c:scaling>
        <c:delete val="1"/>
        <c:axPos val="b"/>
        <c:numFmt formatCode="ge" sourceLinked="1"/>
        <c:majorTickMark val="none"/>
        <c:minorTickMark val="none"/>
        <c:tickLblPos val="none"/>
        <c:crossAx val="85088128"/>
        <c:crosses val="autoZero"/>
        <c:auto val="1"/>
        <c:lblOffset val="100"/>
        <c:baseTimeUnit val="years"/>
      </c:dateAx>
      <c:valAx>
        <c:axId val="8508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086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1" zoomScaleNormal="100" workbookViewId="0">
      <selection activeCell="CB51" sqref="CB51"/>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兵庫県　三田市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A3</v>
      </c>
      <c r="X8" s="59"/>
      <c r="Y8" s="59"/>
      <c r="Z8" s="59"/>
      <c r="AA8" s="59"/>
      <c r="AB8" s="59"/>
      <c r="AC8" s="59"/>
      <c r="AD8" s="60" t="s">
        <v>116</v>
      </c>
      <c r="AE8" s="60"/>
      <c r="AF8" s="60"/>
      <c r="AG8" s="60"/>
      <c r="AH8" s="60"/>
      <c r="AI8" s="60"/>
      <c r="AJ8" s="60"/>
      <c r="AK8" s="5"/>
      <c r="AL8" s="61">
        <f>データ!$R$6</f>
        <v>113794</v>
      </c>
      <c r="AM8" s="61"/>
      <c r="AN8" s="61"/>
      <c r="AO8" s="61"/>
      <c r="AP8" s="61"/>
      <c r="AQ8" s="61"/>
      <c r="AR8" s="61"/>
      <c r="AS8" s="61"/>
      <c r="AT8" s="51">
        <f>データ!$S$6</f>
        <v>210.32</v>
      </c>
      <c r="AU8" s="52"/>
      <c r="AV8" s="52"/>
      <c r="AW8" s="52"/>
      <c r="AX8" s="52"/>
      <c r="AY8" s="52"/>
      <c r="AZ8" s="52"/>
      <c r="BA8" s="52"/>
      <c r="BB8" s="53">
        <f>データ!$T$6</f>
        <v>541.04999999999995</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96.07</v>
      </c>
      <c r="J10" s="52"/>
      <c r="K10" s="52"/>
      <c r="L10" s="52"/>
      <c r="M10" s="52"/>
      <c r="N10" s="52"/>
      <c r="O10" s="64"/>
      <c r="P10" s="53">
        <f>データ!$P$6</f>
        <v>98.73</v>
      </c>
      <c r="Q10" s="53"/>
      <c r="R10" s="53"/>
      <c r="S10" s="53"/>
      <c r="T10" s="53"/>
      <c r="U10" s="53"/>
      <c r="V10" s="53"/>
      <c r="W10" s="61">
        <f>データ!$Q$6</f>
        <v>2970</v>
      </c>
      <c r="X10" s="61"/>
      <c r="Y10" s="61"/>
      <c r="Z10" s="61"/>
      <c r="AA10" s="61"/>
      <c r="AB10" s="61"/>
      <c r="AC10" s="61"/>
      <c r="AD10" s="2"/>
      <c r="AE10" s="2"/>
      <c r="AF10" s="2"/>
      <c r="AG10" s="2"/>
      <c r="AH10" s="5"/>
      <c r="AI10" s="5"/>
      <c r="AJ10" s="5"/>
      <c r="AK10" s="5"/>
      <c r="AL10" s="61">
        <f>データ!$U$6</f>
        <v>111866</v>
      </c>
      <c r="AM10" s="61"/>
      <c r="AN10" s="61"/>
      <c r="AO10" s="61"/>
      <c r="AP10" s="61"/>
      <c r="AQ10" s="61"/>
      <c r="AR10" s="61"/>
      <c r="AS10" s="61"/>
      <c r="AT10" s="51">
        <f>データ!$V$6</f>
        <v>71.97</v>
      </c>
      <c r="AU10" s="52"/>
      <c r="AV10" s="52"/>
      <c r="AW10" s="52"/>
      <c r="AX10" s="52"/>
      <c r="AY10" s="52"/>
      <c r="AZ10" s="52"/>
      <c r="BA10" s="52"/>
      <c r="BB10" s="53">
        <f>データ!$W$6</f>
        <v>1554.34</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118</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119</v>
      </c>
      <c r="BM47" s="82"/>
      <c r="BN47" s="82"/>
      <c r="BO47" s="82"/>
      <c r="BP47" s="82"/>
      <c r="BQ47" s="82"/>
      <c r="BR47" s="82"/>
      <c r="BS47" s="82"/>
      <c r="BT47" s="82"/>
      <c r="BU47" s="82"/>
      <c r="BV47" s="82"/>
      <c r="BW47" s="82"/>
      <c r="BX47" s="82"/>
      <c r="BY47" s="82"/>
      <c r="BZ47" s="83"/>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117</v>
      </c>
      <c r="BM66" s="82"/>
      <c r="BN66" s="82"/>
      <c r="BO66" s="82"/>
      <c r="BP66" s="82"/>
      <c r="BQ66" s="82"/>
      <c r="BR66" s="82"/>
      <c r="BS66" s="82"/>
      <c r="BT66" s="82"/>
      <c r="BU66" s="82"/>
      <c r="BV66" s="82"/>
      <c r="BW66" s="82"/>
      <c r="BX66" s="82"/>
      <c r="BY66" s="82"/>
      <c r="BZ66" s="83"/>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282197</v>
      </c>
      <c r="D6" s="34">
        <f t="shared" si="3"/>
        <v>46</v>
      </c>
      <c r="E6" s="34">
        <f t="shared" si="3"/>
        <v>1</v>
      </c>
      <c r="F6" s="34">
        <f t="shared" si="3"/>
        <v>0</v>
      </c>
      <c r="G6" s="34">
        <f t="shared" si="3"/>
        <v>1</v>
      </c>
      <c r="H6" s="34" t="str">
        <f t="shared" si="3"/>
        <v>兵庫県　三田市</v>
      </c>
      <c r="I6" s="34" t="str">
        <f t="shared" si="3"/>
        <v>法適用</v>
      </c>
      <c r="J6" s="34" t="str">
        <f t="shared" si="3"/>
        <v>水道事業</v>
      </c>
      <c r="K6" s="34" t="str">
        <f t="shared" si="3"/>
        <v>末端給水事業</v>
      </c>
      <c r="L6" s="34" t="str">
        <f t="shared" si="3"/>
        <v>A3</v>
      </c>
      <c r="M6" s="34">
        <f t="shared" si="3"/>
        <v>0</v>
      </c>
      <c r="N6" s="35" t="str">
        <f t="shared" si="3"/>
        <v>-</v>
      </c>
      <c r="O6" s="35">
        <f t="shared" si="3"/>
        <v>96.07</v>
      </c>
      <c r="P6" s="35">
        <f t="shared" si="3"/>
        <v>98.73</v>
      </c>
      <c r="Q6" s="35">
        <f t="shared" si="3"/>
        <v>2970</v>
      </c>
      <c r="R6" s="35">
        <f t="shared" si="3"/>
        <v>113794</v>
      </c>
      <c r="S6" s="35">
        <f t="shared" si="3"/>
        <v>210.32</v>
      </c>
      <c r="T6" s="35">
        <f t="shared" si="3"/>
        <v>541.04999999999995</v>
      </c>
      <c r="U6" s="35">
        <f t="shared" si="3"/>
        <v>111866</v>
      </c>
      <c r="V6" s="35">
        <f t="shared" si="3"/>
        <v>71.97</v>
      </c>
      <c r="W6" s="35">
        <f t="shared" si="3"/>
        <v>1554.34</v>
      </c>
      <c r="X6" s="36">
        <f>IF(X7="",NA(),X7)</f>
        <v>107.46</v>
      </c>
      <c r="Y6" s="36">
        <f t="shared" ref="Y6:AG6" si="4">IF(Y7="",NA(),Y7)</f>
        <v>108.97</v>
      </c>
      <c r="Z6" s="36">
        <f t="shared" si="4"/>
        <v>119.81</v>
      </c>
      <c r="AA6" s="36">
        <f t="shared" si="4"/>
        <v>122.04</v>
      </c>
      <c r="AB6" s="36">
        <f t="shared" si="4"/>
        <v>127.25</v>
      </c>
      <c r="AC6" s="36">
        <f t="shared" si="4"/>
        <v>107.91</v>
      </c>
      <c r="AD6" s="36">
        <f t="shared" si="4"/>
        <v>108.44</v>
      </c>
      <c r="AE6" s="36">
        <f t="shared" si="4"/>
        <v>113.11</v>
      </c>
      <c r="AF6" s="36">
        <f t="shared" si="4"/>
        <v>114</v>
      </c>
      <c r="AG6" s="36">
        <f t="shared" si="4"/>
        <v>114</v>
      </c>
      <c r="AH6" s="35" t="str">
        <f>IF(AH7="","",IF(AH7="-","【-】","【"&amp;SUBSTITUTE(TEXT(AH7,"#,##0.00"),"-","△")&amp;"】"))</f>
        <v>【114.35】</v>
      </c>
      <c r="AI6" s="35">
        <f>IF(AI7="",NA(),AI7)</f>
        <v>0</v>
      </c>
      <c r="AJ6" s="35">
        <f t="shared" ref="AJ6:AR6" si="5">IF(AJ7="",NA(),AJ7)</f>
        <v>0</v>
      </c>
      <c r="AK6" s="35">
        <f t="shared" si="5"/>
        <v>0</v>
      </c>
      <c r="AL6" s="35">
        <f t="shared" si="5"/>
        <v>0</v>
      </c>
      <c r="AM6" s="35">
        <f t="shared" si="5"/>
        <v>0</v>
      </c>
      <c r="AN6" s="36">
        <f t="shared" si="5"/>
        <v>0.57999999999999996</v>
      </c>
      <c r="AO6" s="36">
        <f t="shared" si="5"/>
        <v>0.81</v>
      </c>
      <c r="AP6" s="35">
        <f t="shared" si="5"/>
        <v>0</v>
      </c>
      <c r="AQ6" s="36">
        <f t="shared" si="5"/>
        <v>0.03</v>
      </c>
      <c r="AR6" s="36">
        <f t="shared" si="5"/>
        <v>0.23</v>
      </c>
      <c r="AS6" s="35" t="str">
        <f>IF(AS7="","",IF(AS7="-","【-】","【"&amp;SUBSTITUTE(TEXT(AS7,"#,##0.00"),"-","△")&amp;"】"))</f>
        <v>【0.79】</v>
      </c>
      <c r="AT6" s="36">
        <f>IF(AT7="",NA(),AT7)</f>
        <v>1426.44</v>
      </c>
      <c r="AU6" s="36">
        <f t="shared" ref="AU6:BC6" si="6">IF(AU7="",NA(),AU7)</f>
        <v>1268.99</v>
      </c>
      <c r="AV6" s="36">
        <f t="shared" si="6"/>
        <v>1244.73</v>
      </c>
      <c r="AW6" s="36">
        <f t="shared" si="6"/>
        <v>1186.58</v>
      </c>
      <c r="AX6" s="36">
        <f t="shared" si="6"/>
        <v>1290.56</v>
      </c>
      <c r="AY6" s="36">
        <f t="shared" si="6"/>
        <v>633.30999999999995</v>
      </c>
      <c r="AZ6" s="36">
        <f t="shared" si="6"/>
        <v>648.09</v>
      </c>
      <c r="BA6" s="36">
        <f t="shared" si="6"/>
        <v>344.19</v>
      </c>
      <c r="BB6" s="36">
        <f t="shared" si="6"/>
        <v>352.05</v>
      </c>
      <c r="BC6" s="36">
        <f t="shared" si="6"/>
        <v>349.04</v>
      </c>
      <c r="BD6" s="35" t="str">
        <f>IF(BD7="","",IF(BD7="-","【-】","【"&amp;SUBSTITUTE(TEXT(BD7,"#,##0.00"),"-","△")&amp;"】"))</f>
        <v>【262.87】</v>
      </c>
      <c r="BE6" s="36">
        <f>IF(BE7="",NA(),BE7)</f>
        <v>40.799999999999997</v>
      </c>
      <c r="BF6" s="36">
        <f t="shared" ref="BF6:BN6" si="7">IF(BF7="",NA(),BF7)</f>
        <v>37.979999999999997</v>
      </c>
      <c r="BG6" s="36">
        <f t="shared" si="7"/>
        <v>35.520000000000003</v>
      </c>
      <c r="BH6" s="36">
        <f t="shared" si="7"/>
        <v>32.69</v>
      </c>
      <c r="BI6" s="36">
        <f t="shared" si="7"/>
        <v>29.35</v>
      </c>
      <c r="BJ6" s="36">
        <f t="shared" si="7"/>
        <v>257.41000000000003</v>
      </c>
      <c r="BK6" s="36">
        <f t="shared" si="7"/>
        <v>253.86</v>
      </c>
      <c r="BL6" s="36">
        <f t="shared" si="7"/>
        <v>252.09</v>
      </c>
      <c r="BM6" s="36">
        <f t="shared" si="7"/>
        <v>250.76</v>
      </c>
      <c r="BN6" s="36">
        <f t="shared" si="7"/>
        <v>254.54</v>
      </c>
      <c r="BO6" s="35" t="str">
        <f>IF(BO7="","",IF(BO7="-","【-】","【"&amp;SUBSTITUTE(TEXT(BO7,"#,##0.00"),"-","△")&amp;"】"))</f>
        <v>【270.87】</v>
      </c>
      <c r="BP6" s="36">
        <f>IF(BP7="",NA(),BP7)</f>
        <v>98.79</v>
      </c>
      <c r="BQ6" s="36">
        <f t="shared" ref="BQ6:BY6" si="8">IF(BQ7="",NA(),BQ7)</f>
        <v>99.9</v>
      </c>
      <c r="BR6" s="36">
        <f t="shared" si="8"/>
        <v>114.55</v>
      </c>
      <c r="BS6" s="36">
        <f t="shared" si="8"/>
        <v>119.18</v>
      </c>
      <c r="BT6" s="36">
        <f t="shared" si="8"/>
        <v>122.5</v>
      </c>
      <c r="BU6" s="36">
        <f t="shared" si="8"/>
        <v>100.16</v>
      </c>
      <c r="BV6" s="36">
        <f t="shared" si="8"/>
        <v>100.07</v>
      </c>
      <c r="BW6" s="36">
        <f t="shared" si="8"/>
        <v>106.22</v>
      </c>
      <c r="BX6" s="36">
        <f t="shared" si="8"/>
        <v>106.69</v>
      </c>
      <c r="BY6" s="36">
        <f t="shared" si="8"/>
        <v>106.52</v>
      </c>
      <c r="BZ6" s="35" t="str">
        <f>IF(BZ7="","",IF(BZ7="-","【-】","【"&amp;SUBSTITUTE(TEXT(BZ7,"#,##0.00"),"-","△")&amp;"】"))</f>
        <v>【105.59】</v>
      </c>
      <c r="CA6" s="36">
        <f>IF(CA7="",NA(),CA7)</f>
        <v>199.64</v>
      </c>
      <c r="CB6" s="36">
        <f t="shared" ref="CB6:CJ6" si="9">IF(CB7="",NA(),CB7)</f>
        <v>197.87</v>
      </c>
      <c r="CC6" s="36">
        <f t="shared" si="9"/>
        <v>172.42</v>
      </c>
      <c r="CD6" s="36">
        <f t="shared" si="9"/>
        <v>165.69</v>
      </c>
      <c r="CE6" s="36">
        <f t="shared" si="9"/>
        <v>161.30000000000001</v>
      </c>
      <c r="CF6" s="36">
        <f t="shared" si="9"/>
        <v>166.17</v>
      </c>
      <c r="CG6" s="36">
        <f t="shared" si="9"/>
        <v>164.93</v>
      </c>
      <c r="CH6" s="36">
        <f t="shared" si="9"/>
        <v>155.22999999999999</v>
      </c>
      <c r="CI6" s="36">
        <f t="shared" si="9"/>
        <v>154.91999999999999</v>
      </c>
      <c r="CJ6" s="36">
        <f t="shared" si="9"/>
        <v>155.80000000000001</v>
      </c>
      <c r="CK6" s="35" t="str">
        <f>IF(CK7="","",IF(CK7="-","【-】","【"&amp;SUBSTITUTE(TEXT(CK7,"#,##0.00"),"-","△")&amp;"】"))</f>
        <v>【163.27】</v>
      </c>
      <c r="CL6" s="36">
        <f>IF(CL7="",NA(),CL7)</f>
        <v>68.709999999999994</v>
      </c>
      <c r="CM6" s="36">
        <f t="shared" ref="CM6:CU6" si="10">IF(CM7="",NA(),CM7)</f>
        <v>68.25</v>
      </c>
      <c r="CN6" s="36">
        <f t="shared" si="10"/>
        <v>67.56</v>
      </c>
      <c r="CO6" s="36">
        <f t="shared" si="10"/>
        <v>67.11</v>
      </c>
      <c r="CP6" s="36">
        <f t="shared" si="10"/>
        <v>67.64</v>
      </c>
      <c r="CQ6" s="36">
        <f t="shared" si="10"/>
        <v>62.5</v>
      </c>
      <c r="CR6" s="36">
        <f t="shared" si="10"/>
        <v>62.45</v>
      </c>
      <c r="CS6" s="36">
        <f t="shared" si="10"/>
        <v>62.12</v>
      </c>
      <c r="CT6" s="36">
        <f t="shared" si="10"/>
        <v>62.26</v>
      </c>
      <c r="CU6" s="36">
        <f t="shared" si="10"/>
        <v>62.1</v>
      </c>
      <c r="CV6" s="35" t="str">
        <f>IF(CV7="","",IF(CV7="-","【-】","【"&amp;SUBSTITUTE(TEXT(CV7,"#,##0.00"),"-","△")&amp;"】"))</f>
        <v>【59.94】</v>
      </c>
      <c r="CW6" s="36">
        <f>IF(CW7="",NA(),CW7)</f>
        <v>95.72</v>
      </c>
      <c r="CX6" s="36">
        <f t="shared" ref="CX6:DF6" si="11">IF(CX7="",NA(),CX7)</f>
        <v>95.75</v>
      </c>
      <c r="CY6" s="36">
        <f t="shared" si="11"/>
        <v>95.67</v>
      </c>
      <c r="CZ6" s="36">
        <f t="shared" si="11"/>
        <v>95.82</v>
      </c>
      <c r="DA6" s="36">
        <f t="shared" si="11"/>
        <v>96.32</v>
      </c>
      <c r="DB6" s="36">
        <f t="shared" si="11"/>
        <v>89.62</v>
      </c>
      <c r="DC6" s="36">
        <f t="shared" si="11"/>
        <v>89.76</v>
      </c>
      <c r="DD6" s="36">
        <f t="shared" si="11"/>
        <v>89.45</v>
      </c>
      <c r="DE6" s="36">
        <f t="shared" si="11"/>
        <v>89.5</v>
      </c>
      <c r="DF6" s="36">
        <f t="shared" si="11"/>
        <v>89.52</v>
      </c>
      <c r="DG6" s="35" t="str">
        <f>IF(DG7="","",IF(DG7="-","【-】","【"&amp;SUBSTITUTE(TEXT(DG7,"#,##0.00"),"-","△")&amp;"】"))</f>
        <v>【90.22】</v>
      </c>
      <c r="DH6" s="36">
        <f>IF(DH7="",NA(),DH7)</f>
        <v>44.08</v>
      </c>
      <c r="DI6" s="36">
        <f t="shared" ref="DI6:DQ6" si="12">IF(DI7="",NA(),DI7)</f>
        <v>46</v>
      </c>
      <c r="DJ6" s="36">
        <f t="shared" si="12"/>
        <v>48.19</v>
      </c>
      <c r="DK6" s="36">
        <f t="shared" si="12"/>
        <v>48.79</v>
      </c>
      <c r="DL6" s="36">
        <f t="shared" si="12"/>
        <v>50.56</v>
      </c>
      <c r="DM6" s="36">
        <f t="shared" si="12"/>
        <v>40.21</v>
      </c>
      <c r="DN6" s="36">
        <f t="shared" si="12"/>
        <v>41.12</v>
      </c>
      <c r="DO6" s="36">
        <f t="shared" si="12"/>
        <v>44.91</v>
      </c>
      <c r="DP6" s="36">
        <f t="shared" si="12"/>
        <v>45.89</v>
      </c>
      <c r="DQ6" s="36">
        <f t="shared" si="12"/>
        <v>46.58</v>
      </c>
      <c r="DR6" s="35" t="str">
        <f>IF(DR7="","",IF(DR7="-","【-】","【"&amp;SUBSTITUTE(TEXT(DR7,"#,##0.00"),"-","△")&amp;"】"))</f>
        <v>【47.91】</v>
      </c>
      <c r="DS6" s="36">
        <f>IF(DS7="",NA(),DS7)</f>
        <v>0.13</v>
      </c>
      <c r="DT6" s="36">
        <f t="shared" ref="DT6:EB6" si="13">IF(DT7="",NA(),DT7)</f>
        <v>0.26</v>
      </c>
      <c r="DU6" s="36">
        <f t="shared" si="13"/>
        <v>0.26</v>
      </c>
      <c r="DV6" s="36">
        <f t="shared" si="13"/>
        <v>1.1299999999999999</v>
      </c>
      <c r="DW6" s="36">
        <f t="shared" si="13"/>
        <v>2.62</v>
      </c>
      <c r="DX6" s="36">
        <f t="shared" si="13"/>
        <v>10.19</v>
      </c>
      <c r="DY6" s="36">
        <f t="shared" si="13"/>
        <v>10.9</v>
      </c>
      <c r="DZ6" s="36">
        <f t="shared" si="13"/>
        <v>12.03</v>
      </c>
      <c r="EA6" s="36">
        <f t="shared" si="13"/>
        <v>13.14</v>
      </c>
      <c r="EB6" s="36">
        <f t="shared" si="13"/>
        <v>14.45</v>
      </c>
      <c r="EC6" s="35" t="str">
        <f>IF(EC7="","",IF(EC7="-","【-】","【"&amp;SUBSTITUTE(TEXT(EC7,"#,##0.00"),"-","△")&amp;"】"))</f>
        <v>【15.00】</v>
      </c>
      <c r="ED6" s="36">
        <f>IF(ED7="",NA(),ED7)</f>
        <v>0.15</v>
      </c>
      <c r="EE6" s="36">
        <f t="shared" ref="EE6:EM6" si="14">IF(EE7="",NA(),EE7)</f>
        <v>0.18</v>
      </c>
      <c r="EF6" s="36">
        <f t="shared" si="14"/>
        <v>0.11</v>
      </c>
      <c r="EG6" s="36">
        <f t="shared" si="14"/>
        <v>0.53</v>
      </c>
      <c r="EH6" s="36">
        <f t="shared" si="14"/>
        <v>0.23</v>
      </c>
      <c r="EI6" s="36">
        <f t="shared" si="14"/>
        <v>0.88</v>
      </c>
      <c r="EJ6" s="36">
        <f t="shared" si="14"/>
        <v>0.85</v>
      </c>
      <c r="EK6" s="36">
        <f t="shared" si="14"/>
        <v>0.75</v>
      </c>
      <c r="EL6" s="36">
        <f t="shared" si="14"/>
        <v>0.95</v>
      </c>
      <c r="EM6" s="36">
        <f t="shared" si="14"/>
        <v>0.74</v>
      </c>
      <c r="EN6" s="35" t="str">
        <f>IF(EN7="","",IF(EN7="-","【-】","【"&amp;SUBSTITUTE(TEXT(EN7,"#,##0.00"),"-","△")&amp;"】"))</f>
        <v>【0.76】</v>
      </c>
    </row>
    <row r="7" spans="1:144" s="37" customFormat="1">
      <c r="A7" s="29"/>
      <c r="B7" s="38">
        <v>2016</v>
      </c>
      <c r="C7" s="38">
        <v>282197</v>
      </c>
      <c r="D7" s="38">
        <v>46</v>
      </c>
      <c r="E7" s="38">
        <v>1</v>
      </c>
      <c r="F7" s="38">
        <v>0</v>
      </c>
      <c r="G7" s="38">
        <v>1</v>
      </c>
      <c r="H7" s="38" t="s">
        <v>105</v>
      </c>
      <c r="I7" s="38" t="s">
        <v>106</v>
      </c>
      <c r="J7" s="38" t="s">
        <v>107</v>
      </c>
      <c r="K7" s="38" t="s">
        <v>108</v>
      </c>
      <c r="L7" s="38" t="s">
        <v>109</v>
      </c>
      <c r="M7" s="38"/>
      <c r="N7" s="39" t="s">
        <v>110</v>
      </c>
      <c r="O7" s="39">
        <v>96.07</v>
      </c>
      <c r="P7" s="39">
        <v>98.73</v>
      </c>
      <c r="Q7" s="39">
        <v>2970</v>
      </c>
      <c r="R7" s="39">
        <v>113794</v>
      </c>
      <c r="S7" s="39">
        <v>210.32</v>
      </c>
      <c r="T7" s="39">
        <v>541.04999999999995</v>
      </c>
      <c r="U7" s="39">
        <v>111866</v>
      </c>
      <c r="V7" s="39">
        <v>71.97</v>
      </c>
      <c r="W7" s="39">
        <v>1554.34</v>
      </c>
      <c r="X7" s="39">
        <v>107.46</v>
      </c>
      <c r="Y7" s="39">
        <v>108.97</v>
      </c>
      <c r="Z7" s="39">
        <v>119.81</v>
      </c>
      <c r="AA7" s="39">
        <v>122.04</v>
      </c>
      <c r="AB7" s="39">
        <v>127.25</v>
      </c>
      <c r="AC7" s="39">
        <v>107.91</v>
      </c>
      <c r="AD7" s="39">
        <v>108.44</v>
      </c>
      <c r="AE7" s="39">
        <v>113.11</v>
      </c>
      <c r="AF7" s="39">
        <v>114</v>
      </c>
      <c r="AG7" s="39">
        <v>114</v>
      </c>
      <c r="AH7" s="39">
        <v>114.35</v>
      </c>
      <c r="AI7" s="39">
        <v>0</v>
      </c>
      <c r="AJ7" s="39">
        <v>0</v>
      </c>
      <c r="AK7" s="39">
        <v>0</v>
      </c>
      <c r="AL7" s="39">
        <v>0</v>
      </c>
      <c r="AM7" s="39">
        <v>0</v>
      </c>
      <c r="AN7" s="39">
        <v>0.57999999999999996</v>
      </c>
      <c r="AO7" s="39">
        <v>0.81</v>
      </c>
      <c r="AP7" s="39">
        <v>0</v>
      </c>
      <c r="AQ7" s="39">
        <v>0.03</v>
      </c>
      <c r="AR7" s="39">
        <v>0.23</v>
      </c>
      <c r="AS7" s="39">
        <v>0.79</v>
      </c>
      <c r="AT7" s="39">
        <v>1426.44</v>
      </c>
      <c r="AU7" s="39">
        <v>1268.99</v>
      </c>
      <c r="AV7" s="39">
        <v>1244.73</v>
      </c>
      <c r="AW7" s="39">
        <v>1186.58</v>
      </c>
      <c r="AX7" s="39">
        <v>1290.56</v>
      </c>
      <c r="AY7" s="39">
        <v>633.30999999999995</v>
      </c>
      <c r="AZ7" s="39">
        <v>648.09</v>
      </c>
      <c r="BA7" s="39">
        <v>344.19</v>
      </c>
      <c r="BB7" s="39">
        <v>352.05</v>
      </c>
      <c r="BC7" s="39">
        <v>349.04</v>
      </c>
      <c r="BD7" s="39">
        <v>262.87</v>
      </c>
      <c r="BE7" s="39">
        <v>40.799999999999997</v>
      </c>
      <c r="BF7" s="39">
        <v>37.979999999999997</v>
      </c>
      <c r="BG7" s="39">
        <v>35.520000000000003</v>
      </c>
      <c r="BH7" s="39">
        <v>32.69</v>
      </c>
      <c r="BI7" s="39">
        <v>29.35</v>
      </c>
      <c r="BJ7" s="39">
        <v>257.41000000000003</v>
      </c>
      <c r="BK7" s="39">
        <v>253.86</v>
      </c>
      <c r="BL7" s="39">
        <v>252.09</v>
      </c>
      <c r="BM7" s="39">
        <v>250.76</v>
      </c>
      <c r="BN7" s="39">
        <v>254.54</v>
      </c>
      <c r="BO7" s="39">
        <v>270.87</v>
      </c>
      <c r="BP7" s="39">
        <v>98.79</v>
      </c>
      <c r="BQ7" s="39">
        <v>99.9</v>
      </c>
      <c r="BR7" s="39">
        <v>114.55</v>
      </c>
      <c r="BS7" s="39">
        <v>119.18</v>
      </c>
      <c r="BT7" s="39">
        <v>122.5</v>
      </c>
      <c r="BU7" s="39">
        <v>100.16</v>
      </c>
      <c r="BV7" s="39">
        <v>100.07</v>
      </c>
      <c r="BW7" s="39">
        <v>106.22</v>
      </c>
      <c r="BX7" s="39">
        <v>106.69</v>
      </c>
      <c r="BY7" s="39">
        <v>106.52</v>
      </c>
      <c r="BZ7" s="39">
        <v>105.59</v>
      </c>
      <c r="CA7" s="39">
        <v>199.64</v>
      </c>
      <c r="CB7" s="39">
        <v>197.87</v>
      </c>
      <c r="CC7" s="39">
        <v>172.42</v>
      </c>
      <c r="CD7" s="39">
        <v>165.69</v>
      </c>
      <c r="CE7" s="39">
        <v>161.30000000000001</v>
      </c>
      <c r="CF7" s="39">
        <v>166.17</v>
      </c>
      <c r="CG7" s="39">
        <v>164.93</v>
      </c>
      <c r="CH7" s="39">
        <v>155.22999999999999</v>
      </c>
      <c r="CI7" s="39">
        <v>154.91999999999999</v>
      </c>
      <c r="CJ7" s="39">
        <v>155.80000000000001</v>
      </c>
      <c r="CK7" s="39">
        <v>163.27000000000001</v>
      </c>
      <c r="CL7" s="39">
        <v>68.709999999999994</v>
      </c>
      <c r="CM7" s="39">
        <v>68.25</v>
      </c>
      <c r="CN7" s="39">
        <v>67.56</v>
      </c>
      <c r="CO7" s="39">
        <v>67.11</v>
      </c>
      <c r="CP7" s="39">
        <v>67.64</v>
      </c>
      <c r="CQ7" s="39">
        <v>62.5</v>
      </c>
      <c r="CR7" s="39">
        <v>62.45</v>
      </c>
      <c r="CS7" s="39">
        <v>62.12</v>
      </c>
      <c r="CT7" s="39">
        <v>62.26</v>
      </c>
      <c r="CU7" s="39">
        <v>62.1</v>
      </c>
      <c r="CV7" s="39">
        <v>59.94</v>
      </c>
      <c r="CW7" s="39">
        <v>95.72</v>
      </c>
      <c r="CX7" s="39">
        <v>95.75</v>
      </c>
      <c r="CY7" s="39">
        <v>95.67</v>
      </c>
      <c r="CZ7" s="39">
        <v>95.82</v>
      </c>
      <c r="DA7" s="39">
        <v>96.32</v>
      </c>
      <c r="DB7" s="39">
        <v>89.62</v>
      </c>
      <c r="DC7" s="39">
        <v>89.76</v>
      </c>
      <c r="DD7" s="39">
        <v>89.45</v>
      </c>
      <c r="DE7" s="39">
        <v>89.5</v>
      </c>
      <c r="DF7" s="39">
        <v>89.52</v>
      </c>
      <c r="DG7" s="39">
        <v>90.22</v>
      </c>
      <c r="DH7" s="39">
        <v>44.08</v>
      </c>
      <c r="DI7" s="39">
        <v>46</v>
      </c>
      <c r="DJ7" s="39">
        <v>48.19</v>
      </c>
      <c r="DK7" s="39">
        <v>48.79</v>
      </c>
      <c r="DL7" s="39">
        <v>50.56</v>
      </c>
      <c r="DM7" s="39">
        <v>40.21</v>
      </c>
      <c r="DN7" s="39">
        <v>41.12</v>
      </c>
      <c r="DO7" s="39">
        <v>44.91</v>
      </c>
      <c r="DP7" s="39">
        <v>45.89</v>
      </c>
      <c r="DQ7" s="39">
        <v>46.58</v>
      </c>
      <c r="DR7" s="39">
        <v>47.91</v>
      </c>
      <c r="DS7" s="39">
        <v>0.13</v>
      </c>
      <c r="DT7" s="39">
        <v>0.26</v>
      </c>
      <c r="DU7" s="39">
        <v>0.26</v>
      </c>
      <c r="DV7" s="39">
        <v>1.1299999999999999</v>
      </c>
      <c r="DW7" s="39">
        <v>2.62</v>
      </c>
      <c r="DX7" s="39">
        <v>10.19</v>
      </c>
      <c r="DY7" s="39">
        <v>10.9</v>
      </c>
      <c r="DZ7" s="39">
        <v>12.03</v>
      </c>
      <c r="EA7" s="39">
        <v>13.14</v>
      </c>
      <c r="EB7" s="39">
        <v>14.45</v>
      </c>
      <c r="EC7" s="39">
        <v>15</v>
      </c>
      <c r="ED7" s="39">
        <v>0.15</v>
      </c>
      <c r="EE7" s="39">
        <v>0.18</v>
      </c>
      <c r="EF7" s="39">
        <v>0.11</v>
      </c>
      <c r="EG7" s="39">
        <v>0.53</v>
      </c>
      <c r="EH7" s="39">
        <v>0.23</v>
      </c>
      <c r="EI7" s="39">
        <v>0.88</v>
      </c>
      <c r="EJ7" s="39">
        <v>0.85</v>
      </c>
      <c r="EK7" s="39">
        <v>0.75</v>
      </c>
      <c r="EL7" s="39">
        <v>0.95</v>
      </c>
      <c r="EM7" s="39">
        <v>0.74</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FJ-USER</cp:lastModifiedBy>
  <cp:lastPrinted>2018-02-05T04:43:04Z</cp:lastPrinted>
  <dcterms:created xsi:type="dcterms:W3CDTF">2017-12-25T01:32:29Z</dcterms:created>
  <dcterms:modified xsi:type="dcterms:W3CDTF">2018-02-05T05:38:12Z</dcterms:modified>
  <cp:category/>
</cp:coreProperties>
</file>