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環境推進担当・課庶務\E04 環境保全\11 地球温暖化防止実行計画の推進\R8\兵庫県太陽光\住宅用補助金\要綱・様式・手引き\2-2三田市様式\1申請時提出書類（様式）\"/>
    </mc:Choice>
  </mc:AlternateContent>
  <bookViews>
    <workbookView xWindow="-84" yWindow="-84" windowWidth="19356" windowHeight="11436"/>
  </bookViews>
  <sheets>
    <sheet name="記入用" sheetId="4" r:id="rId1"/>
    <sheet name="記載例" sheetId="5" r:id="rId2"/>
  </sheets>
  <definedNames>
    <definedName name="_xlnm.Print_Area" localSheetId="1">記載例!$A$1:$AA$35</definedName>
    <definedName name="_xlnm.Print_Area" localSheetId="0">記入用!$A$1:$AA$36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" i="4" l="1"/>
  <c r="S20" i="4" s="1"/>
  <c r="S22" i="4" s="1"/>
  <c r="S12" i="4"/>
  <c r="U25" i="5" l="1"/>
  <c r="S16" i="5"/>
  <c r="S19" i="5" s="1"/>
  <c r="S21" i="5" s="1"/>
  <c r="S11" i="5"/>
  <c r="S12" i="5" s="1"/>
  <c r="Q23" i="5" s="1"/>
  <c r="U26" i="4"/>
  <c r="S13" i="4"/>
  <c r="Q24" i="4" l="1"/>
</calcChain>
</file>

<file path=xl/sharedStrings.xml><?xml version="1.0" encoding="utf-8"?>
<sst xmlns="http://schemas.openxmlformats.org/spreadsheetml/2006/main" count="188" uniqueCount="87">
  <si>
    <t>申請者</t>
    <rPh sb="0" eb="3">
      <t>シンセイシャ</t>
    </rPh>
    <phoneticPr fontId="6"/>
  </si>
  <si>
    <t>氏名</t>
    <rPh sb="0" eb="2">
      <t>シメイ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</si>
  <si>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</si>
  <si>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</si>
  <si>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</si>
  <si>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</si>
  <si>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</si>
  <si>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事業予定</t>
    <rPh sb="0" eb="2">
      <t>ジギョウ</t>
    </rPh>
    <rPh sb="2" eb="4">
      <t>ヨテイ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</si>
  <si>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</si>
  <si>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</si>
  <si>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</si>
  <si>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完了予定日</t>
    <rPh sb="0" eb="2">
      <t>カンリョウ</t>
    </rPh>
    <rPh sb="2" eb="5">
      <t>ヨテイビ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</si>
  <si>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</si>
  <si>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</si>
  <si>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</si>
  <si>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</si>
  <si>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</si>
  <si>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</si>
  <si>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</si>
  <si>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</si>
  <si>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</si>
  <si>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</si>
  <si>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</si>
  <si>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</si>
  <si>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</si>
  <si>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</si>
  <si>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</si>
  <si>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</si>
  <si>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</si>
  <si>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</si>
  <si>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</si>
  <si>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</si>
  <si>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国の太陽光発電設備等への補助金の交付は受けません。</t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</si>
  <si>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</si>
  <si>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</si>
  <si>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</si>
  <si>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</si>
  <si>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</si>
  <si>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</si>
  <si>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</si>
  <si>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</si>
  <si>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</si>
  <si>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</si>
  <si>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着工予定日</t>
    <rPh sb="0" eb="2">
      <t>チャッコウ</t>
    </rPh>
    <rPh sb="2" eb="5">
      <t>ヨテイビ</t>
    </rPh>
    <phoneticPr fontId="6"/>
  </si>
  <si>
    <t>採用出力</t>
    <rPh sb="0" eb="2">
      <t>サイヨウ</t>
    </rPh>
    <rPh sb="2" eb="4">
      <t>シュツリョク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</si>
  <si>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</si>
  <si>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</si>
  <si>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</si>
  <si>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</si>
  <si>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</si>
  <si>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</si>
  <si>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</si>
  <si>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</si>
  <si>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</si>
  <si>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</si>
  <si>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</si>
  <si>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自家消費計画</t>
    <rPh sb="0" eb="2">
      <t>ジカ</t>
    </rPh>
    <rPh sb="2" eb="4">
      <t>ショウヒ</t>
    </rPh>
    <rPh sb="4" eb="6">
      <t>ケイカク</t>
    </rPh>
    <phoneticPr fontId="2"/>
  </si>
  <si>
    <t>①年間発電量
見込み</t>
    <rPh sb="1" eb="3">
      <t>ネンカン</t>
    </rPh>
    <rPh sb="3" eb="5">
      <t>ハツデン</t>
    </rPh>
    <rPh sb="5" eb="6">
      <t>リョウ</t>
    </rPh>
    <rPh sb="7" eb="9">
      <t>ミコ</t>
    </rPh>
    <phoneticPr fontId="2"/>
  </si>
  <si>
    <t>②年間自家消費量
見込み</t>
    <rPh sb="1" eb="3">
      <t>ネンカン</t>
    </rPh>
    <rPh sb="3" eb="5">
      <t>ジカ</t>
    </rPh>
    <rPh sb="5" eb="7">
      <t>ショウヒ</t>
    </rPh>
    <rPh sb="7" eb="8">
      <t>リョウ</t>
    </rPh>
    <rPh sb="9" eb="11">
      <t>ミコ</t>
    </rPh>
    <phoneticPr fontId="2"/>
  </si>
  <si>
    <t>③年間売電量
見込み</t>
    <rPh sb="1" eb="3">
      <t>ネンカン</t>
    </rPh>
    <rPh sb="3" eb="5">
      <t>バイデン</t>
    </rPh>
    <rPh sb="5" eb="6">
      <t>リョウ</t>
    </rPh>
    <rPh sb="7" eb="9">
      <t>ミコ</t>
    </rPh>
    <phoneticPr fontId="2"/>
  </si>
  <si>
    <t>%</t>
    <phoneticPr fontId="2"/>
  </si>
  <si>
    <t>自家消費率（②/①×100）</t>
    <rPh sb="0" eb="2">
      <t>ジカ</t>
    </rPh>
    <rPh sb="2" eb="4">
      <t>ショウヒ</t>
    </rPh>
    <rPh sb="4" eb="5">
      <t>リツ</t>
    </rPh>
    <phoneticPr fontId="2"/>
  </si>
  <si>
    <t>自家消費型住宅用太陽光発電設備等導入計画書</t>
    <rPh sb="0" eb="2">
      <t>ジカ</t>
    </rPh>
    <rPh sb="2" eb="5">
      <t>ショウヒガタ</t>
    </rPh>
    <rPh sb="5" eb="7">
      <t>ジュウタク</t>
    </rPh>
    <rPh sb="7" eb="8">
      <t>ヨウ</t>
    </rPh>
    <rPh sb="15" eb="16">
      <t>ナド</t>
    </rPh>
    <phoneticPr fontId="2"/>
  </si>
  <si>
    <t>設備費</t>
    <phoneticPr fontId="2"/>
  </si>
  <si>
    <t>工事費</t>
    <phoneticPr fontId="2"/>
  </si>
  <si>
    <t>｛(D)＋(E)｝÷（C）</t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</si>
  <si>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</si>
  <si>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補 助 金 の 額【(F)×1/3×(C)】</t>
    <rPh sb="0" eb="1">
      <t>ホ</t>
    </rPh>
    <rPh sb="2" eb="3">
      <t>スケ</t>
    </rPh>
    <rPh sb="4" eb="5">
      <t>カネ</t>
    </rPh>
    <rPh sb="8" eb="9">
      <t>ガク</t>
    </rPh>
    <phoneticPr fontId="6"/>
  </si>
  <si>
    <t>確認事項</t>
    <rPh sb="0" eb="2">
      <t>カクニン</t>
    </rPh>
    <rPh sb="2" eb="4">
      <t>ジコウ</t>
    </rPh>
    <phoneticPr fontId="2"/>
  </si>
  <si>
    <t>　採用出力が5kWを超える場合は
　【5×70,000円】</t>
    <rPh sb="1" eb="3">
      <t>サイヨウ</t>
    </rPh>
    <rPh sb="3" eb="5">
      <t>シュツリョク</t>
    </rPh>
    <rPh sb="10" eb="11">
      <t>コ</t>
    </rPh>
    <rPh sb="13" eb="15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</si>
  <si>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</si>
  <si>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</si>
  <si>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</si>
  <si>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蓄電地</t>
    <rPh sb="0" eb="3">
      <t>チクデンチ</t>
    </rPh>
    <phoneticPr fontId="6"/>
  </si>
  <si>
    <t>FIT制度・FIP制度
利用について</t>
    <rPh sb="3" eb="5">
      <t>セイド</t>
    </rPh>
    <rPh sb="9" eb="11">
      <t>セイド</t>
    </rPh>
    <phoneticPr fontId="2"/>
  </si>
  <si>
    <t>　　FIT制度・FIP制度による売電は行いません。</t>
    <rPh sb="5" eb="7">
      <t>セイド</t>
    </rPh>
    <rPh sb="11" eb="13">
      <t>セイド</t>
    </rPh>
    <rPh sb="16" eb="18">
      <t>バイデン</t>
    </rPh>
    <rPh sb="19" eb="20">
      <t>オコナ</t>
    </rPh>
    <phoneticPr fontId="2"/>
  </si>
  <si>
    <t xml:space="preserve">蓄電容量（小数点第２位以下切り捨て） </t>
    <rPh sb="5" eb="8">
      <t>ショウスウテン</t>
    </rPh>
    <rPh sb="8" eb="9">
      <t>ダイ</t>
    </rPh>
    <rPh sb="10" eb="11">
      <t>イ</t>
    </rPh>
    <rPh sb="11" eb="13">
      <t>イカ</t>
    </rPh>
    <rPh sb="13" eb="14">
      <t>キ</t>
    </rPh>
    <rPh sb="15" eb="16">
      <t>ス</t>
    </rPh>
    <phoneticPr fontId="6"/>
  </si>
  <si>
    <t>採用出力
（左記出力の低い値、小数点以下切り捨て）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6"/>
  </si>
  <si>
    <t>価格/kWh
(上限14.1万円/kWh)</t>
    <rPh sb="0" eb="2">
      <t>カカク</t>
    </rPh>
    <rPh sb="8" eb="10">
      <t>ジョウゲン</t>
    </rPh>
    <rPh sb="14" eb="16">
      <t>マンエン</t>
    </rPh>
    <phoneticPr fontId="6"/>
  </si>
  <si>
    <t>補 助 金 の 額【(F)×1/3×(C)】
（上限5kWh、千円未満切り捨て）</t>
    <rPh sb="0" eb="1">
      <t>ホ</t>
    </rPh>
    <rPh sb="2" eb="3">
      <t>スケ</t>
    </rPh>
    <rPh sb="4" eb="5">
      <t>カネ</t>
    </rPh>
    <rPh sb="8" eb="9">
      <t>ガク</t>
    </rPh>
    <rPh sb="24" eb="26">
      <t>ジョウゲン</t>
    </rPh>
    <rPh sb="31" eb="35">
      <t>センエンミマン</t>
    </rPh>
    <rPh sb="35" eb="36">
      <t>キ</t>
    </rPh>
    <rPh sb="37" eb="38">
      <t>ス</t>
    </rPh>
    <phoneticPr fontId="6"/>
  </si>
  <si>
    <t>工事着工</t>
    <rPh sb="0" eb="2">
      <t>コウジ</t>
    </rPh>
    <rPh sb="2" eb="4">
      <t>チャッコウ</t>
    </rPh>
    <phoneticPr fontId="6"/>
  </si>
  <si>
    <t>工事完了</t>
    <rPh sb="0" eb="4">
      <t>コウジカンリョウ</t>
    </rPh>
    <phoneticPr fontId="6"/>
  </si>
  <si>
    <t>事業開始</t>
    <rPh sb="0" eb="2">
      <t>ジギョウ</t>
    </rPh>
    <rPh sb="2" eb="4">
      <t>カイシ</t>
    </rPh>
    <phoneticPr fontId="6"/>
  </si>
  <si>
    <t>補助金交付決定日</t>
    <rPh sb="0" eb="3">
      <t>ホジョキン</t>
    </rPh>
    <rPh sb="3" eb="5">
      <t>コウフ</t>
    </rPh>
    <rPh sb="5" eb="8">
      <t>ケッテイビ</t>
    </rPh>
    <phoneticPr fontId="6"/>
  </si>
  <si>
    <t>事業完了</t>
    <rPh sb="0" eb="2">
      <t>ジギョウ</t>
    </rPh>
    <rPh sb="2" eb="4">
      <t>カンリョウ</t>
    </rPh>
    <phoneticPr fontId="6"/>
  </si>
  <si>
    <t>補助金交付決定日から90日以内</t>
    <rPh sb="0" eb="5">
      <t>ホジョキンコウフ</t>
    </rPh>
    <rPh sb="5" eb="8">
      <t>ケッテイビ</t>
    </rPh>
    <phoneticPr fontId="6"/>
  </si>
  <si>
    <t>事　業　予　定</t>
    <rPh sb="0" eb="1">
      <t>コト</t>
    </rPh>
    <rPh sb="2" eb="3">
      <t>ギョウ</t>
    </rPh>
    <rPh sb="4" eb="5">
      <t>ヨ</t>
    </rPh>
    <rPh sb="6" eb="7">
      <t>サダム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</si>
</sst>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  <numFmt numFmtId="181" formatCode="0.00_ "/>
  </numFmts>
  <fonts count="1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10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2" borderId="7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7" fillId="2" borderId="1" xfId="2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8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38" fontId="5" fillId="2" borderId="3" xfId="0" applyNumberFormat="1" applyFont="1" applyFill="1" applyBorder="1" applyAlignment="1" applyProtection="1">
      <alignment horizontal="center" vertical="center"/>
      <protection hidden="1"/>
    </xf>
    <xf numFmtId="38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9" fillId="0" borderId="2" xfId="0" applyNumberFormat="1" applyFont="1" applyBorder="1" applyAlignment="1" applyProtection="1">
      <alignment horizontal="center" vertical="center"/>
      <protection hidden="1"/>
    </xf>
    <xf numFmtId="38" fontId="9" fillId="0" borderId="3" xfId="0" applyNumberFormat="1" applyFont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0" fontId="9" fillId="0" borderId="2" xfId="1" applyNumberFormat="1" applyFont="1" applyFill="1" applyBorder="1" applyAlignment="1" applyProtection="1">
      <alignment horizontal="center" vertical="center"/>
      <protection locked="0"/>
    </xf>
    <xf numFmtId="40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38" fontId="5" fillId="2" borderId="4" xfId="1" applyNumberFormat="1" applyFont="1" applyFill="1" applyBorder="1" applyAlignment="1" applyProtection="1">
      <alignment vertical="center"/>
      <protection hidden="1"/>
    </xf>
    <xf numFmtId="38" fontId="5" fillId="2" borderId="1" xfId="1" applyNumberFormat="1" applyFont="1" applyFill="1" applyBorder="1" applyAlignment="1" applyProtection="1">
      <alignment vertical="center"/>
      <protection hidden="1"/>
    </xf>
    <xf numFmtId="38" fontId="5" fillId="2" borderId="2" xfId="1" applyNumberFormat="1" applyFont="1" applyFill="1" applyBorder="1" applyAlignment="1" applyProtection="1">
      <alignment vertical="center"/>
      <protection hidden="1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181" fontId="9" fillId="0" borderId="5" xfId="0" applyNumberFormat="1" applyFont="1" applyBorder="1" applyAlignment="1">
      <alignment horizontal="center" vertical="center"/>
    </xf>
    <xf numFmtId="181" fontId="9" fillId="0" borderId="6" xfId="0" applyNumberFormat="1" applyFont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center"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4" xfId="0" applyFont="1" applyBorder="1" applyProtection="1">
      <alignment vertical="center"/>
      <protection locked="0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38" fontId="5" fillId="2" borderId="6" xfId="1" applyFont="1" applyFill="1" applyBorder="1" applyAlignment="1" applyProtection="1">
      <alignment vertical="center"/>
      <protection hidden="1"/>
    </xf>
    <xf numFmtId="38" fontId="5" fillId="2" borderId="11" xfId="1" applyFont="1" applyFill="1" applyBorder="1" applyAlignment="1" applyProtection="1">
      <alignment vertical="center"/>
      <protection hidden="1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6</xdr:row>
          <xdr:rowOff>30480</xdr:rowOff>
        </xdr:from>
        <xdr:to>
          <xdr:col>6</xdr:col>
          <xdr:colOff>15240</xdr:colOff>
          <xdr:row>7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6</xdr:row>
          <xdr:rowOff>30480</xdr:rowOff>
        </xdr:from>
        <xdr:to>
          <xdr:col>20</xdr:col>
          <xdr:colOff>22860</xdr:colOff>
          <xdr:row>7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26</xdr:row>
          <xdr:rowOff>53340</xdr:rowOff>
        </xdr:from>
        <xdr:to>
          <xdr:col>12</xdr:col>
          <xdr:colOff>68580</xdr:colOff>
          <xdr:row>26</xdr:row>
          <xdr:rowOff>335280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26</xdr:row>
          <xdr:rowOff>53340</xdr:rowOff>
        </xdr:from>
        <xdr:to>
          <xdr:col>14</xdr:col>
          <xdr:colOff>68580</xdr:colOff>
          <xdr:row>26</xdr:row>
          <xdr:rowOff>335280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29</xdr:row>
          <xdr:rowOff>53340</xdr:rowOff>
        </xdr:from>
        <xdr:to>
          <xdr:col>12</xdr:col>
          <xdr:colOff>68580</xdr:colOff>
          <xdr:row>29</xdr:row>
          <xdr:rowOff>335280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14</xdr:row>
          <xdr:rowOff>53340</xdr:rowOff>
        </xdr:from>
        <xdr:to>
          <xdr:col>12</xdr:col>
          <xdr:colOff>68580</xdr:colOff>
          <xdr:row>14</xdr:row>
          <xdr:rowOff>327660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14</xdr:row>
          <xdr:rowOff>53340</xdr:rowOff>
        </xdr:from>
        <xdr:to>
          <xdr:col>14</xdr:col>
          <xdr:colOff>68580</xdr:colOff>
          <xdr:row>14</xdr:row>
          <xdr:rowOff>327660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34</xdr:row>
          <xdr:rowOff>259080</xdr:rowOff>
        </xdr:from>
        <xdr:to>
          <xdr:col>12</xdr:col>
          <xdr:colOff>30480</xdr:colOff>
          <xdr:row>36</xdr:row>
          <xdr:rowOff>15240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34</xdr:row>
          <xdr:rowOff>259080</xdr:rowOff>
        </xdr:from>
        <xdr:to>
          <xdr:col>12</xdr:col>
          <xdr:colOff>22860</xdr:colOff>
          <xdr:row>36</xdr:row>
          <xdr:rowOff>7620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6</xdr:row>
          <xdr:rowOff>30480</xdr:rowOff>
        </xdr:from>
        <xdr:to>
          <xdr:col>6</xdr:col>
          <xdr:colOff>15240</xdr:colOff>
          <xdr:row>7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6</xdr:row>
          <xdr:rowOff>30480</xdr:rowOff>
        </xdr:from>
        <xdr:to>
          <xdr:col>20</xdr:col>
          <xdr:colOff>22860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25</xdr:row>
          <xdr:rowOff>53340</xdr:rowOff>
        </xdr:from>
        <xdr:to>
          <xdr:col>12</xdr:col>
          <xdr:colOff>60960</xdr:colOff>
          <xdr:row>25</xdr:row>
          <xdr:rowOff>335280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25</xdr:row>
          <xdr:rowOff>53340</xdr:rowOff>
        </xdr:from>
        <xdr:to>
          <xdr:col>14</xdr:col>
          <xdr:colOff>60960</xdr:colOff>
          <xdr:row>25</xdr:row>
          <xdr:rowOff>335280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28</xdr:row>
          <xdr:rowOff>53340</xdr:rowOff>
        </xdr:from>
        <xdr:to>
          <xdr:col>12</xdr:col>
          <xdr:colOff>60960</xdr:colOff>
          <xdr:row>28</xdr:row>
          <xdr:rowOff>335280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13</xdr:row>
          <xdr:rowOff>53340</xdr:rowOff>
        </xdr:from>
        <xdr:to>
          <xdr:col>12</xdr:col>
          <xdr:colOff>60960</xdr:colOff>
          <xdr:row>13</xdr:row>
          <xdr:rowOff>327660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13</xdr:row>
          <xdr:rowOff>53340</xdr:rowOff>
        </xdr:from>
        <xdr:to>
          <xdr:col>14</xdr:col>
          <xdr:colOff>60960</xdr:colOff>
          <xdr:row>13</xdr:row>
          <xdr:rowOff>327660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7</xdr:row>
          <xdr:rowOff>30480</xdr:rowOff>
        </xdr:from>
        <xdr:to>
          <xdr:col>6</xdr:col>
          <xdr:colOff>15240</xdr:colOff>
          <xdr:row>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68580</xdr:colOff>
          <xdr:row>7</xdr:row>
          <xdr:rowOff>30480</xdr:rowOff>
        </xdr:from>
        <xdr:to>
          <xdr:col>20</xdr:col>
          <xdr:colOff>22860</xdr:colOff>
          <xdr:row>8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58F36CFD-8353-4BAF-B7F5-19504AFEE7D3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</xdr:colOff>
          <xdr:row>33</xdr:row>
          <xdr:rowOff>259080</xdr:rowOff>
        </xdr:from>
        <xdr:to>
          <xdr:col>12</xdr:col>
          <xdr:colOff>22860</xdr:colOff>
          <xdr:row>35</xdr:row>
          <xdr:rowOff>7620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110880</xdr:colOff>
      <xdr:row>6</xdr:row>
      <xdr:rowOff>26131</xdr:rowOff>
    </xdr:from>
    <xdr:to>
      <xdr:col>26</xdr:col>
      <xdr:colOff>399806</xdr:colOff>
      <xdr:row>6</xdr:row>
      <xdr:rowOff>272073</xdr:rowOff>
    </xdr:to>
    <xdr:sp macro="" textlink="">
      <xdr:nvSpPr>
        <xdr:cNvPr id="13" name="吹き出し: 角を丸めた四角形 2">
          <a:extLst>
            <a:ext uri="{FF2B5EF4-FFF2-40B4-BE49-F238E27FC236}">
              <a16:creationId xmlns:a16="http://schemas.microsoft.com/office/drawing/2014/main" id="{1A5A5085-2C40-4707-882B-677696AB601A}"/>
            </a:ext>
          </a:extLst>
        </xdr:cNvPr>
        <xdr:cNvSpPr/>
      </xdr:nvSpPr>
      <xdr:spPr>
        <a:xfrm>
          <a:off x="5201040" y="1717771"/>
          <a:ext cx="9747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107705</xdr:colOff>
      <xdr:row>7</xdr:row>
      <xdr:rowOff>29306</xdr:rowOff>
    </xdr:from>
    <xdr:to>
      <xdr:col>26</xdr:col>
      <xdr:colOff>409331</xdr:colOff>
      <xdr:row>7</xdr:row>
      <xdr:rowOff>275248</xdr:rowOff>
    </xdr:to>
    <xdr:sp macro="" textlink="">
      <xdr:nvSpPr>
        <xdr:cNvPr id="14" name="吹き出し: 角を丸めた四角形 3">
          <a:extLst>
            <a:ext uri="{FF2B5EF4-FFF2-40B4-BE49-F238E27FC236}">
              <a16:creationId xmlns:a16="http://schemas.microsoft.com/office/drawing/2014/main" id="{787DA1FB-DD62-4869-A118-2C34D05ED7D7}"/>
            </a:ext>
          </a:extLst>
        </xdr:cNvPr>
        <xdr:cNvSpPr/>
      </xdr:nvSpPr>
      <xdr:spPr>
        <a:xfrm>
          <a:off x="5197865" y="2025746"/>
          <a:ext cx="9874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135792</xdr:colOff>
      <xdr:row>8</xdr:row>
      <xdr:rowOff>252289</xdr:rowOff>
    </xdr:from>
    <xdr:to>
      <xdr:col>10</xdr:col>
      <xdr:colOff>172671</xdr:colOff>
      <xdr:row>9</xdr:row>
      <xdr:rowOff>101599</xdr:rowOff>
    </xdr:to>
    <xdr:sp macro="" textlink="">
      <xdr:nvSpPr>
        <xdr:cNvPr id="15" name="吹き出し: 角を丸めた四角形 4">
          <a:extLst>
            <a:ext uri="{FF2B5EF4-FFF2-40B4-BE49-F238E27FC236}">
              <a16:creationId xmlns:a16="http://schemas.microsoft.com/office/drawing/2014/main" id="{92796DF4-1755-46D3-BA2C-15C3977DD0C9}"/>
            </a:ext>
          </a:extLst>
        </xdr:cNvPr>
        <xdr:cNvSpPr/>
      </xdr:nvSpPr>
      <xdr:spPr>
        <a:xfrm>
          <a:off x="333912" y="2553529"/>
          <a:ext cx="1964739" cy="19221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17</xdr:col>
      <xdr:colOff>201002</xdr:colOff>
      <xdr:row>8</xdr:row>
      <xdr:rowOff>253265</xdr:rowOff>
    </xdr:from>
    <xdr:to>
      <xdr:col>21</xdr:col>
      <xdr:colOff>47137</xdr:colOff>
      <xdr:row>9</xdr:row>
      <xdr:rowOff>108925</xdr:rowOff>
    </xdr:to>
    <xdr:sp macro="" textlink="">
      <xdr:nvSpPr>
        <xdr:cNvPr id="16" name="吹き出し: 角を丸めた四角形 5">
          <a:extLst>
            <a:ext uri="{FF2B5EF4-FFF2-40B4-BE49-F238E27FC236}">
              <a16:creationId xmlns:a16="http://schemas.microsoft.com/office/drawing/2014/main" id="{DB0DA3FB-8924-441E-9EA7-E63C667A3734}"/>
            </a:ext>
          </a:extLst>
        </xdr:cNvPr>
        <xdr:cNvSpPr/>
      </xdr:nvSpPr>
      <xdr:spPr>
        <a:xfrm>
          <a:off x="3927182" y="2554505"/>
          <a:ext cx="752915" cy="19856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1</xdr:colOff>
      <xdr:row>22</xdr:row>
      <xdr:rowOff>0</xdr:rowOff>
    </xdr:from>
    <xdr:to>
      <xdr:col>28</xdr:col>
      <xdr:colOff>666751</xdr:colOff>
      <xdr:row>22</xdr:row>
      <xdr:rowOff>245942</xdr:rowOff>
    </xdr:to>
    <xdr:sp macro="" textlink="">
      <xdr:nvSpPr>
        <xdr:cNvPr id="17" name="吹き出し: 角を丸めた四角形 6">
          <a:extLst>
            <a:ext uri="{FF2B5EF4-FFF2-40B4-BE49-F238E27FC236}">
              <a16:creationId xmlns:a16="http://schemas.microsoft.com/office/drawing/2014/main" id="{1FB1EA52-1FD7-47BB-8A35-19D6FF82B321}"/>
            </a:ext>
          </a:extLst>
        </xdr:cNvPr>
        <xdr:cNvSpPr/>
      </xdr:nvSpPr>
      <xdr:spPr>
        <a:xfrm>
          <a:off x="6210301" y="6530340"/>
          <a:ext cx="918210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  <xdr:twoCellAnchor>
    <xdr:from>
      <xdr:col>26</xdr:col>
      <xdr:colOff>427649</xdr:colOff>
      <xdr:row>24</xdr:row>
      <xdr:rowOff>9037</xdr:rowOff>
    </xdr:from>
    <xdr:to>
      <xdr:col>29</xdr:col>
      <xdr:colOff>666750</xdr:colOff>
      <xdr:row>24</xdr:row>
      <xdr:rowOff>275248</xdr:rowOff>
    </xdr:to>
    <xdr:sp macro="" textlink="">
      <xdr:nvSpPr>
        <xdr:cNvPr id="18" name="吹き出し: 角を丸めた四角形 7">
          <a:extLst>
            <a:ext uri="{FF2B5EF4-FFF2-40B4-BE49-F238E27FC236}">
              <a16:creationId xmlns:a16="http://schemas.microsoft.com/office/drawing/2014/main" id="{E701D501-DEC4-4E4B-900C-A4E94EE00FEF}"/>
            </a:ext>
          </a:extLst>
        </xdr:cNvPr>
        <xdr:cNvSpPr/>
      </xdr:nvSpPr>
      <xdr:spPr>
        <a:xfrm>
          <a:off x="6203609" y="7194697"/>
          <a:ext cx="1610701" cy="266211"/>
        </a:xfrm>
        <a:prstGeom prst="wedgeRoundRectCallout">
          <a:avLst>
            <a:gd name="adj1" fmla="val -56779"/>
            <a:gd name="adj2" fmla="val 216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30%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以上となるようにすること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A58"/>
  <sheetViews>
    <sheetView tabSelected="1" view="pageBreakPreview" zoomScale="130" zoomScaleNormal="145" zoomScaleSheetLayoutView="130" workbookViewId="0">
      <selection activeCell="AC14" sqref="AC14"/>
    </sheetView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0.5" customHeight="1" x14ac:dyDescent="0.2"/>
    <row r="2" spans="2:27" ht="14.25" customHeight="1" x14ac:dyDescent="0.2">
      <c r="B2" s="159" t="s">
        <v>62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</row>
    <row r="3" spans="2:27" ht="10.5" customHeight="1" x14ac:dyDescent="0.2"/>
    <row r="4" spans="2:27" ht="27" customHeight="1" x14ac:dyDescent="0.2">
      <c r="B4" s="102" t="s">
        <v>0</v>
      </c>
      <c r="C4" s="102"/>
      <c r="D4" s="102"/>
      <c r="E4" s="102"/>
      <c r="F4" s="102" t="s">
        <v>1</v>
      </c>
      <c r="G4" s="102"/>
      <c r="H4" s="102"/>
      <c r="I4" s="102"/>
      <c r="J4" s="160"/>
      <c r="K4" s="160"/>
      <c r="L4" s="160"/>
      <c r="M4" s="160"/>
      <c r="N4" s="160"/>
      <c r="O4" s="160"/>
      <c r="P4" s="160"/>
      <c r="Q4" s="102" t="s">
        <v>2</v>
      </c>
      <c r="R4" s="102"/>
      <c r="S4" s="102"/>
      <c r="T4" s="102"/>
      <c r="U4" s="160"/>
      <c r="V4" s="160"/>
      <c r="W4" s="160"/>
      <c r="X4" s="160"/>
      <c r="Y4" s="160"/>
      <c r="Z4" s="160"/>
      <c r="AA4" s="160"/>
    </row>
    <row r="5" spans="2:27" ht="27" customHeight="1" x14ac:dyDescent="0.2">
      <c r="B5" s="102"/>
      <c r="C5" s="102"/>
      <c r="D5" s="102"/>
      <c r="E5" s="102"/>
      <c r="F5" s="102" t="s">
        <v>3</v>
      </c>
      <c r="G5" s="102"/>
      <c r="H5" s="102"/>
      <c r="I5" s="102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</row>
    <row r="6" spans="2:27" ht="27" customHeight="1" x14ac:dyDescent="0.2">
      <c r="B6" s="161" t="s">
        <v>49</v>
      </c>
      <c r="C6" s="130"/>
      <c r="D6" s="130"/>
      <c r="E6" s="130"/>
      <c r="F6" s="131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62"/>
    </row>
    <row r="7" spans="2:27" ht="24" customHeight="1" x14ac:dyDescent="0.2">
      <c r="B7" s="129" t="s">
        <v>4</v>
      </c>
      <c r="C7" s="130"/>
      <c r="D7" s="130"/>
      <c r="E7" s="130"/>
      <c r="F7" s="2"/>
      <c r="G7" s="156" t="s">
        <v>5</v>
      </c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3"/>
      <c r="U7" s="157" t="s">
        <v>6</v>
      </c>
      <c r="V7" s="157"/>
      <c r="W7" s="157"/>
      <c r="X7" s="157"/>
      <c r="Y7" s="157"/>
      <c r="Z7" s="157"/>
      <c r="AA7" s="158"/>
    </row>
    <row r="8" spans="2:27" ht="24" customHeight="1" x14ac:dyDescent="0.2">
      <c r="B8" s="129" t="s">
        <v>38</v>
      </c>
      <c r="C8" s="130"/>
      <c r="D8" s="130"/>
      <c r="E8" s="130"/>
      <c r="F8" s="2"/>
      <c r="G8" s="156" t="s">
        <v>39</v>
      </c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3"/>
      <c r="U8" s="157" t="s">
        <v>40</v>
      </c>
      <c r="V8" s="157"/>
      <c r="W8" s="157"/>
      <c r="X8" s="157"/>
      <c r="Y8" s="157"/>
      <c r="Z8" s="157"/>
      <c r="AA8" s="158"/>
    </row>
    <row r="9" spans="2:27" ht="27" customHeight="1" x14ac:dyDescent="0.2">
      <c r="B9" s="64" t="s">
        <v>86</v>
      </c>
      <c r="C9" s="65"/>
      <c r="D9" s="65"/>
      <c r="E9" s="66"/>
      <c r="F9" s="129" t="s">
        <v>80</v>
      </c>
      <c r="G9" s="130"/>
      <c r="H9" s="130"/>
      <c r="I9" s="130"/>
      <c r="J9" s="131"/>
      <c r="K9" s="132"/>
      <c r="L9" s="19" t="s">
        <v>8</v>
      </c>
      <c r="M9" s="18"/>
      <c r="N9" s="19" t="s">
        <v>9</v>
      </c>
      <c r="O9" s="18"/>
      <c r="P9" s="4" t="s">
        <v>10</v>
      </c>
      <c r="Q9" s="129" t="s">
        <v>81</v>
      </c>
      <c r="R9" s="130"/>
      <c r="S9" s="130"/>
      <c r="T9" s="130"/>
      <c r="U9" s="131"/>
      <c r="V9" s="132"/>
      <c r="W9" s="22" t="s">
        <v>8</v>
      </c>
      <c r="X9" s="21"/>
      <c r="Y9" s="22" t="s">
        <v>9</v>
      </c>
      <c r="Z9" s="21"/>
      <c r="AA9" s="4" t="s">
        <v>10</v>
      </c>
    </row>
    <row r="10" spans="2:27" ht="27" customHeight="1" x14ac:dyDescent="0.2">
      <c r="B10" s="67"/>
      <c r="C10" s="68"/>
      <c r="D10" s="68"/>
      <c r="E10" s="69"/>
      <c r="F10" s="129" t="s">
        <v>82</v>
      </c>
      <c r="G10" s="130"/>
      <c r="H10" s="130"/>
      <c r="I10" s="130"/>
      <c r="J10" s="172" t="s">
        <v>83</v>
      </c>
      <c r="K10" s="172"/>
      <c r="L10" s="172"/>
      <c r="M10" s="172"/>
      <c r="N10" s="172"/>
      <c r="O10" s="172"/>
      <c r="P10" s="172"/>
      <c r="Q10" s="129" t="s">
        <v>84</v>
      </c>
      <c r="R10" s="130"/>
      <c r="S10" s="130"/>
      <c r="T10" s="130"/>
      <c r="U10" s="173" t="s">
        <v>85</v>
      </c>
      <c r="V10" s="173"/>
      <c r="W10" s="173"/>
      <c r="X10" s="173"/>
      <c r="Y10" s="173"/>
      <c r="Z10" s="173"/>
      <c r="AA10" s="173"/>
    </row>
    <row r="11" spans="2:27" ht="30.75" customHeight="1" x14ac:dyDescent="0.2">
      <c r="B11" s="133" t="s">
        <v>48</v>
      </c>
      <c r="C11" s="134"/>
      <c r="D11" s="134"/>
      <c r="E11" s="134"/>
      <c r="F11" s="71" t="s">
        <v>51</v>
      </c>
      <c r="G11" s="103"/>
      <c r="H11" s="103"/>
      <c r="I11" s="103"/>
      <c r="J11" s="103"/>
      <c r="K11" s="103"/>
      <c r="L11" s="71" t="s">
        <v>50</v>
      </c>
      <c r="M11" s="72"/>
      <c r="N11" s="72"/>
      <c r="O11" s="72"/>
      <c r="P11" s="73"/>
      <c r="Q11" s="70" t="s">
        <v>77</v>
      </c>
      <c r="R11" s="65"/>
      <c r="S11" s="65"/>
      <c r="T11" s="65"/>
      <c r="U11" s="65"/>
      <c r="V11" s="65"/>
      <c r="W11" s="65"/>
      <c r="X11" s="65"/>
      <c r="Y11" s="65"/>
      <c r="Z11" s="65"/>
      <c r="AA11" s="66"/>
    </row>
    <row r="12" spans="2:27" ht="25.5" customHeight="1" x14ac:dyDescent="0.2">
      <c r="B12" s="135"/>
      <c r="C12" s="136"/>
      <c r="D12" s="136"/>
      <c r="E12" s="136"/>
      <c r="F12" s="139"/>
      <c r="G12" s="140"/>
      <c r="H12" s="140"/>
      <c r="I12" s="140"/>
      <c r="J12" s="140"/>
      <c r="K12" s="14" t="s">
        <v>52</v>
      </c>
      <c r="L12" s="139"/>
      <c r="M12" s="140"/>
      <c r="N12" s="140"/>
      <c r="O12" s="140"/>
      <c r="P12" s="14" t="s">
        <v>52</v>
      </c>
      <c r="Q12" s="141" t="s">
        <v>53</v>
      </c>
      <c r="R12" s="142"/>
      <c r="S12" s="143">
        <f>MIN(ROUNDDOWN(F12,0),ROUNDDOWN(L12,0))</f>
        <v>0</v>
      </c>
      <c r="T12" s="143"/>
      <c r="U12" s="143"/>
      <c r="V12" s="143"/>
      <c r="W12" s="143"/>
      <c r="X12" s="143"/>
      <c r="Y12" s="143"/>
      <c r="Z12" s="143"/>
      <c r="AA12" s="20" t="s">
        <v>52</v>
      </c>
    </row>
    <row r="13" spans="2:27" ht="17.25" customHeight="1" x14ac:dyDescent="0.2">
      <c r="B13" s="135"/>
      <c r="C13" s="136"/>
      <c r="D13" s="136"/>
      <c r="E13" s="136"/>
      <c r="F13" s="15" t="s">
        <v>66</v>
      </c>
      <c r="G13" s="12"/>
      <c r="H13" s="12"/>
      <c r="I13" s="12"/>
      <c r="J13" s="12"/>
      <c r="K13" s="12"/>
      <c r="L13" s="12"/>
      <c r="M13" s="12"/>
      <c r="N13" s="12"/>
      <c r="O13" s="12"/>
      <c r="P13" s="13"/>
      <c r="Q13" s="144" t="s">
        <v>12</v>
      </c>
      <c r="R13" s="67"/>
      <c r="S13" s="145">
        <f>IF(S12&lt;=5,70000*S12,70000*5)</f>
        <v>0</v>
      </c>
      <c r="T13" s="145"/>
      <c r="U13" s="145"/>
      <c r="V13" s="145"/>
      <c r="W13" s="145"/>
      <c r="X13" s="145"/>
      <c r="Y13" s="145"/>
      <c r="Z13" s="145"/>
      <c r="AA13" s="66" t="s">
        <v>13</v>
      </c>
    </row>
    <row r="14" spans="2:27" ht="26.25" customHeight="1" x14ac:dyDescent="0.2">
      <c r="B14" s="135"/>
      <c r="C14" s="136"/>
      <c r="D14" s="136"/>
      <c r="E14" s="136"/>
      <c r="F14" s="154" t="s">
        <v>69</v>
      </c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60"/>
      <c r="R14" s="105"/>
      <c r="S14" s="146"/>
      <c r="T14" s="146"/>
      <c r="U14" s="146"/>
      <c r="V14" s="146"/>
      <c r="W14" s="146"/>
      <c r="X14" s="146"/>
      <c r="Y14" s="146"/>
      <c r="Z14" s="146"/>
      <c r="AA14" s="69"/>
    </row>
    <row r="15" spans="2:27" ht="27" customHeight="1" x14ac:dyDescent="0.2">
      <c r="B15" s="137"/>
      <c r="C15" s="138"/>
      <c r="D15" s="138"/>
      <c r="E15" s="138"/>
      <c r="F15" s="147" t="s">
        <v>14</v>
      </c>
      <c r="G15" s="148"/>
      <c r="H15" s="148"/>
      <c r="I15" s="148"/>
      <c r="J15" s="148"/>
      <c r="K15" s="149"/>
      <c r="L15" s="6"/>
      <c r="M15" s="3" t="s">
        <v>15</v>
      </c>
      <c r="N15" s="3"/>
      <c r="O15" s="3" t="s">
        <v>16</v>
      </c>
      <c r="P15" s="3"/>
      <c r="Q15" s="150" t="s">
        <v>17</v>
      </c>
      <c r="R15" s="150"/>
      <c r="S15" s="150"/>
      <c r="T15" s="150"/>
      <c r="U15" s="151"/>
      <c r="V15" s="152"/>
      <c r="W15" s="152"/>
      <c r="X15" s="152"/>
      <c r="Y15" s="152"/>
      <c r="Z15" s="152"/>
      <c r="AA15" s="153"/>
    </row>
    <row r="16" spans="2:27" ht="27" customHeight="1" x14ac:dyDescent="0.2">
      <c r="B16" s="102" t="s">
        <v>73</v>
      </c>
      <c r="C16" s="102"/>
      <c r="D16" s="102"/>
      <c r="E16" s="102"/>
      <c r="F16" s="71" t="s">
        <v>54</v>
      </c>
      <c r="G16" s="72"/>
      <c r="H16" s="72"/>
      <c r="I16" s="72"/>
      <c r="J16" s="72"/>
      <c r="K16" s="73"/>
      <c r="L16" s="103" t="s">
        <v>45</v>
      </c>
      <c r="M16" s="103"/>
      <c r="N16" s="103"/>
      <c r="O16" s="103"/>
      <c r="P16" s="104"/>
      <c r="Q16" s="105" t="s">
        <v>76</v>
      </c>
      <c r="R16" s="103"/>
      <c r="S16" s="103"/>
      <c r="T16" s="103"/>
      <c r="U16" s="103"/>
      <c r="V16" s="103"/>
      <c r="W16" s="103"/>
      <c r="X16" s="103"/>
      <c r="Y16" s="103"/>
      <c r="Z16" s="103"/>
      <c r="AA16" s="104"/>
    </row>
    <row r="17" spans="2:27" ht="27" customHeight="1" x14ac:dyDescent="0.2">
      <c r="B17" s="102"/>
      <c r="C17" s="102"/>
      <c r="D17" s="102"/>
      <c r="E17" s="102"/>
      <c r="F17" s="106"/>
      <c r="G17" s="107"/>
      <c r="H17" s="107"/>
      <c r="I17" s="107"/>
      <c r="J17" s="107"/>
      <c r="K17" s="10" t="s">
        <v>46</v>
      </c>
      <c r="L17" s="108"/>
      <c r="M17" s="109"/>
      <c r="N17" s="109"/>
      <c r="O17" s="109"/>
      <c r="P17" s="8" t="s">
        <v>47</v>
      </c>
      <c r="Q17" s="110" t="s">
        <v>55</v>
      </c>
      <c r="R17" s="111"/>
      <c r="S17" s="115">
        <f>ROUNDDOWN(F17*L17,1)</f>
        <v>0</v>
      </c>
      <c r="T17" s="115"/>
      <c r="U17" s="115"/>
      <c r="V17" s="115"/>
      <c r="W17" s="115"/>
      <c r="X17" s="115"/>
      <c r="Y17" s="115"/>
      <c r="Z17" s="115"/>
      <c r="AA17" s="9" t="s">
        <v>46</v>
      </c>
    </row>
    <row r="18" spans="2:27" ht="27" customHeight="1" x14ac:dyDescent="0.2">
      <c r="B18" s="102"/>
      <c r="C18" s="102"/>
      <c r="D18" s="102"/>
      <c r="E18" s="102"/>
      <c r="F18" s="70" t="s">
        <v>19</v>
      </c>
      <c r="G18" s="121"/>
      <c r="H18" s="121"/>
      <c r="I18" s="121"/>
      <c r="J18" s="121"/>
      <c r="K18" s="121"/>
      <c r="L18" s="105" t="s">
        <v>63</v>
      </c>
      <c r="M18" s="103"/>
      <c r="N18" s="103"/>
      <c r="O18" s="103"/>
      <c r="P18" s="104"/>
      <c r="Q18" s="124" t="s">
        <v>20</v>
      </c>
      <c r="R18" s="125"/>
      <c r="S18" s="126"/>
      <c r="T18" s="127"/>
      <c r="U18" s="127"/>
      <c r="V18" s="127"/>
      <c r="W18" s="127"/>
      <c r="X18" s="127"/>
      <c r="Y18" s="127"/>
      <c r="Z18" s="128"/>
      <c r="AA18" s="5" t="s">
        <v>13</v>
      </c>
    </row>
    <row r="19" spans="2:27" ht="27" customHeight="1" x14ac:dyDescent="0.2">
      <c r="B19" s="102"/>
      <c r="C19" s="102"/>
      <c r="D19" s="102"/>
      <c r="E19" s="102"/>
      <c r="F19" s="122"/>
      <c r="G19" s="123"/>
      <c r="H19" s="123"/>
      <c r="I19" s="123"/>
      <c r="J19" s="123"/>
      <c r="K19" s="123"/>
      <c r="L19" s="105" t="s">
        <v>64</v>
      </c>
      <c r="M19" s="103"/>
      <c r="N19" s="103"/>
      <c r="O19" s="103"/>
      <c r="P19" s="104"/>
      <c r="Q19" s="124" t="s">
        <v>21</v>
      </c>
      <c r="R19" s="125"/>
      <c r="S19" s="126"/>
      <c r="T19" s="127"/>
      <c r="U19" s="127"/>
      <c r="V19" s="127"/>
      <c r="W19" s="127"/>
      <c r="X19" s="127"/>
      <c r="Y19" s="127"/>
      <c r="Z19" s="128"/>
      <c r="AA19" s="5" t="s">
        <v>13</v>
      </c>
    </row>
    <row r="20" spans="2:27" ht="18" customHeight="1" x14ac:dyDescent="0.2">
      <c r="B20" s="102"/>
      <c r="C20" s="102"/>
      <c r="D20" s="102"/>
      <c r="E20" s="102"/>
      <c r="F20" s="70" t="s">
        <v>78</v>
      </c>
      <c r="G20" s="65"/>
      <c r="H20" s="65"/>
      <c r="I20" s="65"/>
      <c r="J20" s="65"/>
      <c r="K20" s="65"/>
      <c r="L20" s="64" t="s">
        <v>65</v>
      </c>
      <c r="M20" s="65"/>
      <c r="N20" s="65"/>
      <c r="O20" s="65"/>
      <c r="P20" s="66"/>
      <c r="Q20" s="60" t="s">
        <v>23</v>
      </c>
      <c r="R20" s="105"/>
      <c r="S20" s="116" t="e">
        <f>(S18+S19)/S17</f>
        <v>#DIV/0!</v>
      </c>
      <c r="T20" s="117"/>
      <c r="U20" s="117"/>
      <c r="V20" s="117"/>
      <c r="W20" s="117"/>
      <c r="X20" s="117"/>
      <c r="Y20" s="117"/>
      <c r="Z20" s="118"/>
      <c r="AA20" s="17" t="s">
        <v>13</v>
      </c>
    </row>
    <row r="21" spans="2:27" ht="12.75" customHeight="1" x14ac:dyDescent="0.2">
      <c r="B21" s="102"/>
      <c r="C21" s="102"/>
      <c r="D21" s="102"/>
      <c r="E21" s="102"/>
      <c r="F21" s="67"/>
      <c r="G21" s="68"/>
      <c r="H21" s="68"/>
      <c r="I21" s="68"/>
      <c r="J21" s="68"/>
      <c r="K21" s="68"/>
      <c r="L21" s="67"/>
      <c r="M21" s="68"/>
      <c r="N21" s="68"/>
      <c r="O21" s="68"/>
      <c r="P21" s="69"/>
      <c r="Q21" s="60"/>
      <c r="R21" s="105"/>
      <c r="S21" s="119"/>
      <c r="T21" s="120"/>
      <c r="U21" s="120"/>
      <c r="V21" s="120"/>
      <c r="W21" s="120"/>
      <c r="X21" s="120"/>
      <c r="Y21" s="120"/>
      <c r="Z21" s="120"/>
      <c r="AA21" s="120"/>
    </row>
    <row r="22" spans="2:27" ht="15" customHeight="1" x14ac:dyDescent="0.2">
      <c r="B22" s="102"/>
      <c r="C22" s="102"/>
      <c r="D22" s="102"/>
      <c r="E22" s="102"/>
      <c r="F22" s="70" t="s">
        <v>79</v>
      </c>
      <c r="G22" s="65"/>
      <c r="H22" s="65"/>
      <c r="I22" s="65"/>
      <c r="J22" s="65"/>
      <c r="K22" s="65"/>
      <c r="L22" s="65"/>
      <c r="M22" s="65"/>
      <c r="N22" s="65"/>
      <c r="O22" s="65"/>
      <c r="P22" s="66"/>
      <c r="Q22" s="60" t="s">
        <v>24</v>
      </c>
      <c r="R22" s="105"/>
      <c r="S22" s="112" t="e">
        <f>IF(S20&lt;=141000,ROUNDDOWN(IF(ROUND(F17*L17,3)&lt;=5, S17*S20/3, 5*S20/3), -3),
 ROUNDDOWN(IF(ROUNDDOWN(F17*L17,3)&lt;=5, S18*141000/3, 5*141000/3), -3)
)</f>
        <v>#DIV/0!</v>
      </c>
      <c r="T22" s="113"/>
      <c r="U22" s="113"/>
      <c r="V22" s="113"/>
      <c r="W22" s="113"/>
      <c r="X22" s="113"/>
      <c r="Y22" s="113"/>
      <c r="Z22" s="114"/>
      <c r="AA22" s="104" t="s">
        <v>13</v>
      </c>
    </row>
    <row r="23" spans="2:27" ht="27" customHeight="1" x14ac:dyDescent="0.2">
      <c r="B23" s="102"/>
      <c r="C23" s="102"/>
      <c r="D23" s="102"/>
      <c r="E23" s="102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9"/>
      <c r="Q23" s="60"/>
      <c r="R23" s="105"/>
      <c r="S23" s="112"/>
      <c r="T23" s="113"/>
      <c r="U23" s="113"/>
      <c r="V23" s="113"/>
      <c r="W23" s="113"/>
      <c r="X23" s="113"/>
      <c r="Y23" s="113"/>
      <c r="Z23" s="114"/>
      <c r="AA23" s="104"/>
    </row>
    <row r="24" spans="2:27" ht="23.25" customHeight="1" x14ac:dyDescent="0.2">
      <c r="B24" s="60" t="s">
        <v>25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1" t="e">
        <f>S13+S22</f>
        <v>#DIV/0!</v>
      </c>
      <c r="R24" s="62"/>
      <c r="S24" s="62"/>
      <c r="T24" s="62"/>
      <c r="U24" s="62"/>
      <c r="V24" s="62"/>
      <c r="W24" s="62"/>
      <c r="X24" s="62"/>
      <c r="Y24" s="62"/>
      <c r="Z24" s="63"/>
      <c r="AA24" s="20" t="s">
        <v>13</v>
      </c>
    </row>
    <row r="25" spans="2:27" ht="29.25" customHeight="1" x14ac:dyDescent="0.2">
      <c r="B25" s="64" t="s">
        <v>56</v>
      </c>
      <c r="C25" s="65"/>
      <c r="D25" s="65"/>
      <c r="E25" s="66"/>
      <c r="F25" s="70" t="s">
        <v>57</v>
      </c>
      <c r="G25" s="65"/>
      <c r="H25" s="65"/>
      <c r="I25" s="65"/>
      <c r="J25" s="65"/>
      <c r="K25" s="65"/>
      <c r="L25" s="71" t="s">
        <v>58</v>
      </c>
      <c r="M25" s="72"/>
      <c r="N25" s="72"/>
      <c r="O25" s="72"/>
      <c r="P25" s="73"/>
      <c r="Q25" s="74" t="s">
        <v>59</v>
      </c>
      <c r="R25" s="75"/>
      <c r="S25" s="75"/>
      <c r="T25" s="76"/>
      <c r="U25" s="77" t="s">
        <v>61</v>
      </c>
      <c r="V25" s="78"/>
      <c r="W25" s="78"/>
      <c r="X25" s="78"/>
      <c r="Y25" s="78"/>
      <c r="Z25" s="78"/>
      <c r="AA25" s="79"/>
    </row>
    <row r="26" spans="2:27" ht="23.25" customHeight="1" x14ac:dyDescent="0.2">
      <c r="B26" s="67"/>
      <c r="C26" s="68"/>
      <c r="D26" s="68"/>
      <c r="E26" s="69"/>
      <c r="F26" s="80"/>
      <c r="G26" s="81"/>
      <c r="H26" s="81"/>
      <c r="I26" s="81"/>
      <c r="J26" s="81"/>
      <c r="K26" s="5" t="s">
        <v>46</v>
      </c>
      <c r="L26" s="81"/>
      <c r="M26" s="81"/>
      <c r="N26" s="81"/>
      <c r="O26" s="81"/>
      <c r="P26" s="5" t="s">
        <v>46</v>
      </c>
      <c r="Q26" s="82"/>
      <c r="R26" s="83"/>
      <c r="S26" s="83"/>
      <c r="T26" s="5" t="s">
        <v>46</v>
      </c>
      <c r="U26" s="77" t="e">
        <f>L26/F26*100</f>
        <v>#DIV/0!</v>
      </c>
      <c r="V26" s="78"/>
      <c r="W26" s="78"/>
      <c r="X26" s="78"/>
      <c r="Y26" s="78"/>
      <c r="Z26" s="78"/>
      <c r="AA26" s="20" t="s">
        <v>60</v>
      </c>
    </row>
    <row r="27" spans="2:27" ht="27" customHeight="1" x14ac:dyDescent="0.2">
      <c r="B27" s="84" t="s">
        <v>26</v>
      </c>
      <c r="C27" s="85"/>
      <c r="D27" s="85"/>
      <c r="E27" s="85"/>
      <c r="F27" s="90" t="s">
        <v>27</v>
      </c>
      <c r="G27" s="91"/>
      <c r="H27" s="91"/>
      <c r="I27" s="91"/>
      <c r="J27" s="91"/>
      <c r="K27" s="92"/>
      <c r="L27" s="11"/>
      <c r="M27" s="3" t="s">
        <v>15</v>
      </c>
      <c r="N27" s="3"/>
      <c r="O27" s="3" t="s">
        <v>16</v>
      </c>
      <c r="P27" s="3"/>
      <c r="Q27" s="57" t="s">
        <v>28</v>
      </c>
      <c r="R27" s="91"/>
      <c r="S27" s="91"/>
      <c r="T27" s="91"/>
      <c r="U27" s="93"/>
      <c r="V27" s="94"/>
      <c r="W27" s="94"/>
      <c r="X27" s="94"/>
      <c r="Y27" s="94"/>
      <c r="Z27" s="94"/>
      <c r="AA27" s="95"/>
    </row>
    <row r="28" spans="2:27" ht="24.75" customHeight="1" x14ac:dyDescent="0.2">
      <c r="B28" s="86"/>
      <c r="C28" s="87"/>
      <c r="D28" s="87"/>
      <c r="E28" s="87"/>
      <c r="F28" s="84" t="s">
        <v>29</v>
      </c>
      <c r="G28" s="85"/>
      <c r="H28" s="85"/>
      <c r="I28" s="85"/>
      <c r="J28" s="85"/>
      <c r="K28" s="96"/>
      <c r="L28" s="98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6"/>
    </row>
    <row r="29" spans="2:27" ht="27" customHeight="1" x14ac:dyDescent="0.2">
      <c r="B29" s="86"/>
      <c r="C29" s="87"/>
      <c r="D29" s="87"/>
      <c r="E29" s="87"/>
      <c r="F29" s="88"/>
      <c r="G29" s="89"/>
      <c r="H29" s="89"/>
      <c r="I29" s="89"/>
      <c r="J29" s="89"/>
      <c r="K29" s="97"/>
      <c r="L29" s="99" t="s">
        <v>30</v>
      </c>
      <c r="M29" s="100"/>
      <c r="N29" s="100"/>
      <c r="O29" s="100"/>
      <c r="P29" s="101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6"/>
    </row>
    <row r="30" spans="2:27" ht="27" customHeight="1" x14ac:dyDescent="0.2">
      <c r="B30" s="88"/>
      <c r="C30" s="89"/>
      <c r="D30" s="89"/>
      <c r="E30" s="89"/>
      <c r="F30" s="57" t="s">
        <v>31</v>
      </c>
      <c r="G30" s="58"/>
      <c r="H30" s="58"/>
      <c r="I30" s="58"/>
      <c r="J30" s="58"/>
      <c r="K30" s="59"/>
      <c r="L30" s="7"/>
      <c r="M30" s="3" t="s">
        <v>32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6"/>
    </row>
    <row r="31" spans="2:27" ht="21" customHeight="1" x14ac:dyDescent="0.2">
      <c r="B31" s="31" t="s">
        <v>42</v>
      </c>
      <c r="C31" s="32"/>
      <c r="D31" s="32"/>
      <c r="E31" s="32"/>
      <c r="F31" s="37" t="s">
        <v>33</v>
      </c>
      <c r="G31" s="38"/>
      <c r="H31" s="38"/>
      <c r="I31" s="38"/>
      <c r="J31" s="38"/>
      <c r="K31" s="39"/>
      <c r="L31" s="40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2"/>
    </row>
    <row r="32" spans="2:27" ht="21" customHeight="1" x14ac:dyDescent="0.2">
      <c r="B32" s="33"/>
      <c r="C32" s="34"/>
      <c r="D32" s="34"/>
      <c r="E32" s="34"/>
      <c r="F32" s="43" t="s">
        <v>34</v>
      </c>
      <c r="G32" s="44"/>
      <c r="H32" s="44"/>
      <c r="I32" s="44"/>
      <c r="J32" s="44"/>
      <c r="K32" s="45"/>
      <c r="L32" s="46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8"/>
    </row>
    <row r="33" spans="2:27" ht="21" customHeight="1" x14ac:dyDescent="0.2">
      <c r="B33" s="33"/>
      <c r="C33" s="34"/>
      <c r="D33" s="34"/>
      <c r="E33" s="34"/>
      <c r="F33" s="43" t="s">
        <v>35</v>
      </c>
      <c r="G33" s="44"/>
      <c r="H33" s="44"/>
      <c r="I33" s="44"/>
      <c r="J33" s="44"/>
      <c r="K33" s="45"/>
      <c r="L33" s="23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5"/>
    </row>
    <row r="34" spans="2:27" ht="17.25" customHeight="1" x14ac:dyDescent="0.2">
      <c r="B34" s="33"/>
      <c r="C34" s="34"/>
      <c r="D34" s="34"/>
      <c r="E34" s="34"/>
      <c r="F34" s="31" t="s">
        <v>36</v>
      </c>
      <c r="G34" s="32"/>
      <c r="H34" s="32"/>
      <c r="I34" s="32"/>
      <c r="J34" s="32"/>
      <c r="K34" s="49"/>
      <c r="L34" s="51" t="s">
        <v>1</v>
      </c>
      <c r="M34" s="52"/>
      <c r="N34" s="52"/>
      <c r="O34" s="52"/>
      <c r="P34" s="53"/>
      <c r="Q34" s="54" t="s">
        <v>37</v>
      </c>
      <c r="R34" s="54"/>
      <c r="S34" s="54"/>
      <c r="T34" s="54"/>
      <c r="U34" s="54"/>
      <c r="V34" s="54" t="s">
        <v>41</v>
      </c>
      <c r="W34" s="54"/>
      <c r="X34" s="54"/>
      <c r="Y34" s="54"/>
      <c r="Z34" s="54"/>
      <c r="AA34" s="54"/>
    </row>
    <row r="35" spans="2:27" ht="21" customHeight="1" x14ac:dyDescent="0.2">
      <c r="B35" s="35"/>
      <c r="C35" s="36"/>
      <c r="D35" s="36"/>
      <c r="E35" s="36"/>
      <c r="F35" s="35"/>
      <c r="G35" s="36"/>
      <c r="H35" s="36"/>
      <c r="I35" s="36"/>
      <c r="J35" s="36"/>
      <c r="K35" s="50"/>
      <c r="L35" s="23"/>
      <c r="M35" s="24"/>
      <c r="N35" s="24"/>
      <c r="O35" s="24"/>
      <c r="P35" s="25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2:27" ht="21" customHeight="1" x14ac:dyDescent="0.2">
      <c r="B36" s="27" t="s">
        <v>74</v>
      </c>
      <c r="C36" s="28"/>
      <c r="D36" s="28"/>
      <c r="E36" s="28"/>
      <c r="F36" s="29" t="s">
        <v>68</v>
      </c>
      <c r="G36" s="29"/>
      <c r="H36" s="29"/>
      <c r="I36" s="29"/>
      <c r="J36" s="29"/>
      <c r="K36" s="29"/>
      <c r="L36" s="30" t="s">
        <v>75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</sheetData>
  <mergeCells count="101"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  <mergeCell ref="F9:I9"/>
    <mergeCell ref="J9:K9"/>
    <mergeCell ref="Q9:T9"/>
    <mergeCell ref="U9:V9"/>
    <mergeCell ref="B11:E15"/>
    <mergeCell ref="F11:K11"/>
    <mergeCell ref="L11:P11"/>
    <mergeCell ref="Q11:AA11"/>
    <mergeCell ref="F12:J12"/>
    <mergeCell ref="L12:O12"/>
    <mergeCell ref="Q12:R12"/>
    <mergeCell ref="S12:Z12"/>
    <mergeCell ref="Q13:R14"/>
    <mergeCell ref="S13:Z14"/>
    <mergeCell ref="F15:K15"/>
    <mergeCell ref="Q15:T15"/>
    <mergeCell ref="U15:AA15"/>
    <mergeCell ref="AA13:AA14"/>
    <mergeCell ref="F14:P14"/>
    <mergeCell ref="B9:E10"/>
    <mergeCell ref="F10:I10"/>
    <mergeCell ref="J10:P10"/>
    <mergeCell ref="Q10:T10"/>
    <mergeCell ref="U10:AA10"/>
    <mergeCell ref="B16:E23"/>
    <mergeCell ref="F16:K16"/>
    <mergeCell ref="L16:P16"/>
    <mergeCell ref="Q16:AA16"/>
    <mergeCell ref="F17:J17"/>
    <mergeCell ref="L17:O17"/>
    <mergeCell ref="Q17:R17"/>
    <mergeCell ref="F22:P23"/>
    <mergeCell ref="Q22:R23"/>
    <mergeCell ref="S22:Z23"/>
    <mergeCell ref="AA22:AA23"/>
    <mergeCell ref="S17:Z17"/>
    <mergeCell ref="F20:K21"/>
    <mergeCell ref="L20:P21"/>
    <mergeCell ref="Q20:R21"/>
    <mergeCell ref="S20:Z20"/>
    <mergeCell ref="S21:AA21"/>
    <mergeCell ref="F18:K19"/>
    <mergeCell ref="L18:P18"/>
    <mergeCell ref="Q18:R18"/>
    <mergeCell ref="S18:Z18"/>
    <mergeCell ref="L19:P19"/>
    <mergeCell ref="Q19:R19"/>
    <mergeCell ref="S19:Z19"/>
    <mergeCell ref="Q29:AA29"/>
    <mergeCell ref="F30:K30"/>
    <mergeCell ref="V34:AA34"/>
    <mergeCell ref="B24:P24"/>
    <mergeCell ref="Q24:Z24"/>
    <mergeCell ref="B25:E26"/>
    <mergeCell ref="F25:K25"/>
    <mergeCell ref="L25:P25"/>
    <mergeCell ref="Q25:T25"/>
    <mergeCell ref="U25:AA25"/>
    <mergeCell ref="F26:J26"/>
    <mergeCell ref="L26:O26"/>
    <mergeCell ref="Q26:S26"/>
    <mergeCell ref="U26:Z26"/>
    <mergeCell ref="B27:E30"/>
    <mergeCell ref="F27:K27"/>
    <mergeCell ref="Q27:T27"/>
    <mergeCell ref="U27:AA27"/>
    <mergeCell ref="F28:K29"/>
    <mergeCell ref="L28:AA28"/>
    <mergeCell ref="L29:P29"/>
    <mergeCell ref="L35:P35"/>
    <mergeCell ref="Q35:U35"/>
    <mergeCell ref="V35:AA35"/>
    <mergeCell ref="B36:E36"/>
    <mergeCell ref="F36:K36"/>
    <mergeCell ref="L36:AA36"/>
    <mergeCell ref="B31:E35"/>
    <mergeCell ref="F31:K31"/>
    <mergeCell ref="L31:AA31"/>
    <mergeCell ref="F32:K32"/>
    <mergeCell ref="L32:AA32"/>
    <mergeCell ref="F33:K33"/>
    <mergeCell ref="L33:AA33"/>
    <mergeCell ref="F34:K35"/>
    <mergeCell ref="L34:P34"/>
    <mergeCell ref="Q34:U34"/>
  </mergeCells>
  <phoneticPr fontId="6"/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6</xdr:row>
                    <xdr:rowOff>30480</xdr:rowOff>
                  </from>
                  <to>
                    <xdr:col>6</xdr:col>
                    <xdr:colOff>15240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6</xdr:row>
                    <xdr:rowOff>30480</xdr:rowOff>
                  </from>
                  <to>
                    <xdr:col>20</xdr:col>
                    <xdr:colOff>22860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26</xdr:row>
                    <xdr:rowOff>53340</xdr:rowOff>
                  </from>
                  <to>
                    <xdr:col>12</xdr:col>
                    <xdr:colOff>68580</xdr:colOff>
                    <xdr:row>26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26</xdr:row>
                    <xdr:rowOff>53340</xdr:rowOff>
                  </from>
                  <to>
                    <xdr:col>14</xdr:col>
                    <xdr:colOff>68580</xdr:colOff>
                    <xdr:row>26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29</xdr:row>
                    <xdr:rowOff>53340</xdr:rowOff>
                  </from>
                  <to>
                    <xdr:col>12</xdr:col>
                    <xdr:colOff>68580</xdr:colOff>
                    <xdr:row>29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14</xdr:row>
                    <xdr:rowOff>53340</xdr:rowOff>
                  </from>
                  <to>
                    <xdr:col>12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14</xdr:row>
                    <xdr:rowOff>53340</xdr:rowOff>
                  </from>
                  <to>
                    <xdr:col>14</xdr:col>
                    <xdr:colOff>68580</xdr:colOff>
                    <xdr:row>14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11</xdr:col>
                    <xdr:colOff>30480</xdr:colOff>
                    <xdr:row>34</xdr:row>
                    <xdr:rowOff>259080</xdr:rowOff>
                  </from>
                  <to>
                    <xdr:col>12</xdr:col>
                    <xdr:colOff>30480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11</xdr:col>
                    <xdr:colOff>30480</xdr:colOff>
                    <xdr:row>34</xdr:row>
                    <xdr:rowOff>259080</xdr:rowOff>
                  </from>
                  <to>
                    <xdr:col>12</xdr:col>
                    <xdr:colOff>22860</xdr:colOff>
                    <xdr:row>36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A57"/>
  <sheetViews>
    <sheetView view="pageBreakPreview" zoomScale="130" zoomScaleNormal="145" zoomScaleSheetLayoutView="130" workbookViewId="0">
      <selection activeCell="B35" sqref="B35:AA35"/>
    </sheetView>
  </sheetViews>
  <sheetFormatPr defaultColWidth="9" defaultRowHeight="13.2" x14ac:dyDescent="0.2"/>
  <cols>
    <col min="1" max="1" width="2.59765625" style="1" customWidth="1"/>
    <col min="2" max="5" width="3" style="1" customWidth="1"/>
    <col min="6" max="6" width="3.69921875" style="1" customWidth="1"/>
    <col min="7" max="9" width="2.19921875" style="1" customWidth="1"/>
    <col min="10" max="18" width="3" style="1" customWidth="1"/>
    <col min="19" max="19" width="2.296875" style="1" customWidth="1"/>
    <col min="20" max="20" width="3.59765625" style="1" customWidth="1"/>
    <col min="21" max="26" width="3" style="1" customWidth="1"/>
    <col min="27" max="27" width="5.69921875" style="1" customWidth="1"/>
    <col min="28" max="28" width="3.296875" style="1" customWidth="1"/>
    <col min="29" max="16384" width="9" style="1"/>
  </cols>
  <sheetData>
    <row r="1" spans="2:27" ht="10.5" customHeight="1" x14ac:dyDescent="0.2"/>
    <row r="2" spans="2:27" ht="14.25" customHeight="1" x14ac:dyDescent="0.2">
      <c r="B2" s="159" t="s">
        <v>62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</row>
    <row r="3" spans="2:27" ht="10.5" customHeight="1" x14ac:dyDescent="0.2"/>
    <row r="4" spans="2:27" ht="27" customHeight="1" x14ac:dyDescent="0.2">
      <c r="B4" s="102" t="s">
        <v>0</v>
      </c>
      <c r="C4" s="102"/>
      <c r="D4" s="102"/>
      <c r="E4" s="102"/>
      <c r="F4" s="102" t="s">
        <v>1</v>
      </c>
      <c r="G4" s="102"/>
      <c r="H4" s="102"/>
      <c r="I4" s="102"/>
      <c r="J4" s="127" t="s">
        <v>70</v>
      </c>
      <c r="K4" s="127"/>
      <c r="L4" s="127"/>
      <c r="M4" s="127"/>
      <c r="N4" s="127"/>
      <c r="O4" s="127"/>
      <c r="P4" s="127"/>
      <c r="Q4" s="102" t="s">
        <v>2</v>
      </c>
      <c r="R4" s="102"/>
      <c r="S4" s="102"/>
      <c r="T4" s="102"/>
      <c r="U4" s="127" t="s">
        <v>71</v>
      </c>
      <c r="V4" s="127"/>
      <c r="W4" s="127"/>
      <c r="X4" s="127"/>
      <c r="Y4" s="127"/>
      <c r="Z4" s="127"/>
      <c r="AA4" s="127"/>
    </row>
    <row r="5" spans="2:27" ht="27" customHeight="1" x14ac:dyDescent="0.2">
      <c r="B5" s="102"/>
      <c r="C5" s="102"/>
      <c r="D5" s="102"/>
      <c r="E5" s="102"/>
      <c r="F5" s="102" t="s">
        <v>3</v>
      </c>
      <c r="G5" s="102"/>
      <c r="H5" s="102"/>
      <c r="I5" s="102"/>
      <c r="J5" s="127" t="s">
        <v>72</v>
      </c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</row>
    <row r="6" spans="2:27" ht="27" customHeight="1" x14ac:dyDescent="0.2">
      <c r="B6" s="161" t="s">
        <v>49</v>
      </c>
      <c r="C6" s="130"/>
      <c r="D6" s="130"/>
      <c r="E6" s="130"/>
      <c r="F6" s="128" t="s">
        <v>72</v>
      </c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1"/>
    </row>
    <row r="7" spans="2:27" ht="24" customHeight="1" x14ac:dyDescent="0.2">
      <c r="B7" s="129" t="s">
        <v>4</v>
      </c>
      <c r="C7" s="130"/>
      <c r="D7" s="130"/>
      <c r="E7" s="130"/>
      <c r="F7" s="2"/>
      <c r="G7" s="156" t="s">
        <v>5</v>
      </c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3"/>
      <c r="U7" s="157" t="s">
        <v>6</v>
      </c>
      <c r="V7" s="157"/>
      <c r="W7" s="157"/>
      <c r="X7" s="157"/>
      <c r="Y7" s="157"/>
      <c r="Z7" s="157"/>
      <c r="AA7" s="158"/>
    </row>
    <row r="8" spans="2:27" ht="24" customHeight="1" x14ac:dyDescent="0.2">
      <c r="B8" s="129" t="s">
        <v>38</v>
      </c>
      <c r="C8" s="130"/>
      <c r="D8" s="130"/>
      <c r="E8" s="130"/>
      <c r="F8" s="2"/>
      <c r="G8" s="156" t="s">
        <v>39</v>
      </c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3"/>
      <c r="U8" s="157" t="s">
        <v>40</v>
      </c>
      <c r="V8" s="157"/>
      <c r="W8" s="157"/>
      <c r="X8" s="157"/>
      <c r="Y8" s="157"/>
      <c r="Z8" s="157"/>
      <c r="AA8" s="158"/>
    </row>
    <row r="9" spans="2:27" ht="27" customHeight="1" x14ac:dyDescent="0.2">
      <c r="B9" s="102" t="s">
        <v>7</v>
      </c>
      <c r="C9" s="102"/>
      <c r="D9" s="102"/>
      <c r="E9" s="102"/>
      <c r="F9" s="129" t="s">
        <v>43</v>
      </c>
      <c r="G9" s="130"/>
      <c r="H9" s="130"/>
      <c r="I9" s="130"/>
      <c r="J9" s="131"/>
      <c r="K9" s="132"/>
      <c r="L9" s="19" t="s">
        <v>8</v>
      </c>
      <c r="M9" s="18"/>
      <c r="N9" s="19" t="s">
        <v>9</v>
      </c>
      <c r="O9" s="18"/>
      <c r="P9" s="4" t="s">
        <v>10</v>
      </c>
      <c r="Q9" s="129" t="s">
        <v>11</v>
      </c>
      <c r="R9" s="130"/>
      <c r="S9" s="130"/>
      <c r="T9" s="130"/>
      <c r="U9" s="131"/>
      <c r="V9" s="132"/>
      <c r="W9" s="19" t="s">
        <v>8</v>
      </c>
      <c r="X9" s="18"/>
      <c r="Y9" s="19" t="s">
        <v>9</v>
      </c>
      <c r="Z9" s="18"/>
      <c r="AA9" s="4" t="s">
        <v>10</v>
      </c>
    </row>
    <row r="10" spans="2:27" ht="30.75" customHeight="1" x14ac:dyDescent="0.2">
      <c r="B10" s="133" t="s">
        <v>48</v>
      </c>
      <c r="C10" s="134"/>
      <c r="D10" s="134"/>
      <c r="E10" s="134"/>
      <c r="F10" s="71" t="s">
        <v>51</v>
      </c>
      <c r="G10" s="103"/>
      <c r="H10" s="103"/>
      <c r="I10" s="103"/>
      <c r="J10" s="103"/>
      <c r="K10" s="103"/>
      <c r="L10" s="71" t="s">
        <v>50</v>
      </c>
      <c r="M10" s="72"/>
      <c r="N10" s="72"/>
      <c r="O10" s="72"/>
      <c r="P10" s="73"/>
      <c r="Q10" s="64" t="s">
        <v>44</v>
      </c>
      <c r="R10" s="65"/>
      <c r="S10" s="65"/>
      <c r="T10" s="65"/>
      <c r="U10" s="65"/>
      <c r="V10" s="65"/>
      <c r="W10" s="65"/>
      <c r="X10" s="65"/>
      <c r="Y10" s="65"/>
      <c r="Z10" s="65"/>
      <c r="AA10" s="66"/>
    </row>
    <row r="11" spans="2:27" ht="25.5" customHeight="1" x14ac:dyDescent="0.2">
      <c r="B11" s="135"/>
      <c r="C11" s="136"/>
      <c r="D11" s="136"/>
      <c r="E11" s="136"/>
      <c r="F11" s="167"/>
      <c r="G11" s="168"/>
      <c r="H11" s="168"/>
      <c r="I11" s="168"/>
      <c r="J11" s="168"/>
      <c r="K11" s="14" t="s">
        <v>52</v>
      </c>
      <c r="L11" s="167"/>
      <c r="M11" s="168"/>
      <c r="N11" s="168"/>
      <c r="O11" s="168"/>
      <c r="P11" s="14" t="s">
        <v>52</v>
      </c>
      <c r="Q11" s="141" t="s">
        <v>53</v>
      </c>
      <c r="R11" s="142"/>
      <c r="S11" s="169">
        <f>MIN(F11,L11)</f>
        <v>0</v>
      </c>
      <c r="T11" s="169"/>
      <c r="U11" s="169"/>
      <c r="V11" s="169"/>
      <c r="W11" s="169"/>
      <c r="X11" s="169"/>
      <c r="Y11" s="169"/>
      <c r="Z11" s="169"/>
      <c r="AA11" s="20" t="s">
        <v>52</v>
      </c>
    </row>
    <row r="12" spans="2:27" ht="17.25" customHeight="1" x14ac:dyDescent="0.2">
      <c r="B12" s="135"/>
      <c r="C12" s="136"/>
      <c r="D12" s="136"/>
      <c r="E12" s="136"/>
      <c r="F12" s="15" t="s">
        <v>66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144" t="s">
        <v>12</v>
      </c>
      <c r="R12" s="67"/>
      <c r="S12" s="145">
        <f>IF(S11&lt;=5,70000*S11,70000*5)</f>
        <v>0</v>
      </c>
      <c r="T12" s="145"/>
      <c r="U12" s="145"/>
      <c r="V12" s="145"/>
      <c r="W12" s="145"/>
      <c r="X12" s="145"/>
      <c r="Y12" s="145"/>
      <c r="Z12" s="145"/>
      <c r="AA12" s="66" t="s">
        <v>13</v>
      </c>
    </row>
    <row r="13" spans="2:27" ht="26.25" customHeight="1" x14ac:dyDescent="0.2">
      <c r="B13" s="135"/>
      <c r="C13" s="136"/>
      <c r="D13" s="136"/>
      <c r="E13" s="136"/>
      <c r="F13" s="154" t="s">
        <v>69</v>
      </c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60"/>
      <c r="R13" s="105"/>
      <c r="S13" s="146"/>
      <c r="T13" s="146"/>
      <c r="U13" s="146"/>
      <c r="V13" s="146"/>
      <c r="W13" s="146"/>
      <c r="X13" s="146"/>
      <c r="Y13" s="146"/>
      <c r="Z13" s="146"/>
      <c r="AA13" s="69"/>
    </row>
    <row r="14" spans="2:27" ht="27" customHeight="1" x14ac:dyDescent="0.2">
      <c r="B14" s="137"/>
      <c r="C14" s="138"/>
      <c r="D14" s="138"/>
      <c r="E14" s="138"/>
      <c r="F14" s="147" t="s">
        <v>14</v>
      </c>
      <c r="G14" s="148"/>
      <c r="H14" s="148"/>
      <c r="I14" s="148"/>
      <c r="J14" s="148"/>
      <c r="K14" s="149"/>
      <c r="L14" s="6"/>
      <c r="M14" s="3" t="s">
        <v>15</v>
      </c>
      <c r="N14" s="3"/>
      <c r="O14" s="3" t="s">
        <v>16</v>
      </c>
      <c r="P14" s="3"/>
      <c r="Q14" s="150" t="s">
        <v>17</v>
      </c>
      <c r="R14" s="150"/>
      <c r="S14" s="150"/>
      <c r="T14" s="150"/>
      <c r="U14" s="151"/>
      <c r="V14" s="152"/>
      <c r="W14" s="152"/>
      <c r="X14" s="152"/>
      <c r="Y14" s="152"/>
      <c r="Z14" s="152"/>
      <c r="AA14" s="153"/>
    </row>
    <row r="15" spans="2:27" ht="27" customHeight="1" x14ac:dyDescent="0.2">
      <c r="B15" s="102" t="s">
        <v>73</v>
      </c>
      <c r="C15" s="102"/>
      <c r="D15" s="102"/>
      <c r="E15" s="102"/>
      <c r="F15" s="71" t="s">
        <v>54</v>
      </c>
      <c r="G15" s="72"/>
      <c r="H15" s="72"/>
      <c r="I15" s="72"/>
      <c r="J15" s="72"/>
      <c r="K15" s="73"/>
      <c r="L15" s="103" t="s">
        <v>45</v>
      </c>
      <c r="M15" s="103"/>
      <c r="N15" s="103"/>
      <c r="O15" s="103"/>
      <c r="P15" s="104"/>
      <c r="Q15" s="105" t="s">
        <v>18</v>
      </c>
      <c r="R15" s="103"/>
      <c r="S15" s="103"/>
      <c r="T15" s="103"/>
      <c r="U15" s="103"/>
      <c r="V15" s="103"/>
      <c r="W15" s="103"/>
      <c r="X15" s="103"/>
      <c r="Y15" s="103"/>
      <c r="Z15" s="103"/>
      <c r="AA15" s="104"/>
    </row>
    <row r="16" spans="2:27" ht="27" customHeight="1" x14ac:dyDescent="0.2">
      <c r="B16" s="102"/>
      <c r="C16" s="102"/>
      <c r="D16" s="102"/>
      <c r="E16" s="102"/>
      <c r="F16" s="163"/>
      <c r="G16" s="164"/>
      <c r="H16" s="164"/>
      <c r="I16" s="164"/>
      <c r="J16" s="164"/>
      <c r="K16" s="10" t="s">
        <v>46</v>
      </c>
      <c r="L16" s="108"/>
      <c r="M16" s="109"/>
      <c r="N16" s="109"/>
      <c r="O16" s="109"/>
      <c r="P16" s="8" t="s">
        <v>47</v>
      </c>
      <c r="Q16" s="110" t="s">
        <v>55</v>
      </c>
      <c r="R16" s="111"/>
      <c r="S16" s="115">
        <f>F16*L16</f>
        <v>0</v>
      </c>
      <c r="T16" s="115"/>
      <c r="U16" s="115"/>
      <c r="V16" s="115"/>
      <c r="W16" s="115"/>
      <c r="X16" s="115"/>
      <c r="Y16" s="115"/>
      <c r="Z16" s="115"/>
      <c r="AA16" s="9" t="s">
        <v>46</v>
      </c>
    </row>
    <row r="17" spans="2:27" ht="27" customHeight="1" x14ac:dyDescent="0.2">
      <c r="B17" s="102"/>
      <c r="C17" s="102"/>
      <c r="D17" s="102"/>
      <c r="E17" s="102"/>
      <c r="F17" s="70" t="s">
        <v>19</v>
      </c>
      <c r="G17" s="121"/>
      <c r="H17" s="121"/>
      <c r="I17" s="121"/>
      <c r="J17" s="121"/>
      <c r="K17" s="121"/>
      <c r="L17" s="105" t="s">
        <v>63</v>
      </c>
      <c r="M17" s="103"/>
      <c r="N17" s="103"/>
      <c r="O17" s="103"/>
      <c r="P17" s="104"/>
      <c r="Q17" s="124" t="s">
        <v>20</v>
      </c>
      <c r="R17" s="125"/>
      <c r="S17" s="126"/>
      <c r="T17" s="127"/>
      <c r="U17" s="127"/>
      <c r="V17" s="127"/>
      <c r="W17" s="127"/>
      <c r="X17" s="127"/>
      <c r="Y17" s="127"/>
      <c r="Z17" s="128"/>
      <c r="AA17" s="5" t="s">
        <v>13</v>
      </c>
    </row>
    <row r="18" spans="2:27" ht="27" customHeight="1" x14ac:dyDescent="0.2">
      <c r="B18" s="102"/>
      <c r="C18" s="102"/>
      <c r="D18" s="102"/>
      <c r="E18" s="102"/>
      <c r="F18" s="122"/>
      <c r="G18" s="123"/>
      <c r="H18" s="123"/>
      <c r="I18" s="123"/>
      <c r="J18" s="123"/>
      <c r="K18" s="123"/>
      <c r="L18" s="105" t="s">
        <v>64</v>
      </c>
      <c r="M18" s="103"/>
      <c r="N18" s="103"/>
      <c r="O18" s="103"/>
      <c r="P18" s="104"/>
      <c r="Q18" s="124" t="s">
        <v>21</v>
      </c>
      <c r="R18" s="125"/>
      <c r="S18" s="126"/>
      <c r="T18" s="127"/>
      <c r="U18" s="127"/>
      <c r="V18" s="127"/>
      <c r="W18" s="127"/>
      <c r="X18" s="127"/>
      <c r="Y18" s="127"/>
      <c r="Z18" s="128"/>
      <c r="AA18" s="5" t="s">
        <v>13</v>
      </c>
    </row>
    <row r="19" spans="2:27" ht="18" customHeight="1" x14ac:dyDescent="0.2">
      <c r="B19" s="102"/>
      <c r="C19" s="102"/>
      <c r="D19" s="102"/>
      <c r="E19" s="102"/>
      <c r="F19" s="64" t="s">
        <v>22</v>
      </c>
      <c r="G19" s="65"/>
      <c r="H19" s="65"/>
      <c r="I19" s="65"/>
      <c r="J19" s="65"/>
      <c r="K19" s="65"/>
      <c r="L19" s="64" t="s">
        <v>65</v>
      </c>
      <c r="M19" s="65"/>
      <c r="N19" s="65"/>
      <c r="O19" s="65"/>
      <c r="P19" s="66"/>
      <c r="Q19" s="60" t="s">
        <v>23</v>
      </c>
      <c r="R19" s="105"/>
      <c r="S19" s="116" t="e">
        <f>(S17+S18)/S16</f>
        <v>#DIV/0!</v>
      </c>
      <c r="T19" s="117"/>
      <c r="U19" s="117"/>
      <c r="V19" s="117"/>
      <c r="W19" s="117"/>
      <c r="X19" s="117"/>
      <c r="Y19" s="117"/>
      <c r="Z19" s="118"/>
      <c r="AA19" s="17" t="s">
        <v>13</v>
      </c>
    </row>
    <row r="20" spans="2:27" ht="12.75" customHeight="1" x14ac:dyDescent="0.2">
      <c r="B20" s="102"/>
      <c r="C20" s="102"/>
      <c r="D20" s="102"/>
      <c r="E20" s="102"/>
      <c r="F20" s="67"/>
      <c r="G20" s="68"/>
      <c r="H20" s="68"/>
      <c r="I20" s="68"/>
      <c r="J20" s="68"/>
      <c r="K20" s="68"/>
      <c r="L20" s="67"/>
      <c r="M20" s="68"/>
      <c r="N20" s="68"/>
      <c r="O20" s="68"/>
      <c r="P20" s="69"/>
      <c r="Q20" s="60"/>
      <c r="R20" s="105"/>
      <c r="S20" s="119"/>
      <c r="T20" s="120"/>
      <c r="U20" s="120"/>
      <c r="V20" s="120"/>
      <c r="W20" s="120"/>
      <c r="X20" s="120"/>
      <c r="Y20" s="120"/>
      <c r="Z20" s="120"/>
      <c r="AA20" s="120"/>
    </row>
    <row r="21" spans="2:27" ht="15" customHeight="1" x14ac:dyDescent="0.2">
      <c r="B21" s="102"/>
      <c r="C21" s="102"/>
      <c r="D21" s="102"/>
      <c r="E21" s="102"/>
      <c r="F21" s="64" t="s">
        <v>67</v>
      </c>
      <c r="G21" s="65"/>
      <c r="H21" s="65"/>
      <c r="I21" s="65"/>
      <c r="J21" s="65"/>
      <c r="K21" s="65"/>
      <c r="L21" s="65"/>
      <c r="M21" s="65"/>
      <c r="N21" s="65"/>
      <c r="O21" s="65"/>
      <c r="P21" s="66"/>
      <c r="Q21" s="60" t="s">
        <v>24</v>
      </c>
      <c r="R21" s="105"/>
      <c r="S21" s="165" t="e">
        <f>IF(S19&lt;=141000,S16*S19/3,S16*141000/3)</f>
        <v>#DIV/0!</v>
      </c>
      <c r="T21" s="165"/>
      <c r="U21" s="165"/>
      <c r="V21" s="165"/>
      <c r="W21" s="165"/>
      <c r="X21" s="165"/>
      <c r="Y21" s="165"/>
      <c r="Z21" s="165"/>
      <c r="AA21" s="104" t="s">
        <v>13</v>
      </c>
    </row>
    <row r="22" spans="2:27" ht="27" customHeight="1" x14ac:dyDescent="0.2">
      <c r="B22" s="102"/>
      <c r="C22" s="102"/>
      <c r="D22" s="102"/>
      <c r="E22" s="102"/>
      <c r="F22" s="67"/>
      <c r="G22" s="68"/>
      <c r="H22" s="68"/>
      <c r="I22" s="68"/>
      <c r="J22" s="68"/>
      <c r="K22" s="68"/>
      <c r="L22" s="68"/>
      <c r="M22" s="68"/>
      <c r="N22" s="68"/>
      <c r="O22" s="68"/>
      <c r="P22" s="69"/>
      <c r="Q22" s="60"/>
      <c r="R22" s="105"/>
      <c r="S22" s="166"/>
      <c r="T22" s="166"/>
      <c r="U22" s="166"/>
      <c r="V22" s="166"/>
      <c r="W22" s="166"/>
      <c r="X22" s="166"/>
      <c r="Y22" s="166"/>
      <c r="Z22" s="166"/>
      <c r="AA22" s="104"/>
    </row>
    <row r="23" spans="2:27" ht="23.25" customHeight="1" x14ac:dyDescent="0.2">
      <c r="B23" s="60" t="s">
        <v>25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1" t="e">
        <f>S12+S21</f>
        <v>#DIV/0!</v>
      </c>
      <c r="R23" s="62"/>
      <c r="S23" s="62"/>
      <c r="T23" s="62"/>
      <c r="U23" s="62"/>
      <c r="V23" s="62"/>
      <c r="W23" s="62"/>
      <c r="X23" s="62"/>
      <c r="Y23" s="62"/>
      <c r="Z23" s="63"/>
      <c r="AA23" s="20" t="s">
        <v>13</v>
      </c>
    </row>
    <row r="24" spans="2:27" ht="29.25" customHeight="1" x14ac:dyDescent="0.2">
      <c r="B24" s="64" t="s">
        <v>56</v>
      </c>
      <c r="C24" s="65"/>
      <c r="D24" s="65"/>
      <c r="E24" s="66"/>
      <c r="F24" s="70" t="s">
        <v>57</v>
      </c>
      <c r="G24" s="65"/>
      <c r="H24" s="65"/>
      <c r="I24" s="65"/>
      <c r="J24" s="65"/>
      <c r="K24" s="65"/>
      <c r="L24" s="71" t="s">
        <v>58</v>
      </c>
      <c r="M24" s="72"/>
      <c r="N24" s="72"/>
      <c r="O24" s="72"/>
      <c r="P24" s="73"/>
      <c r="Q24" s="74" t="s">
        <v>59</v>
      </c>
      <c r="R24" s="75"/>
      <c r="S24" s="75"/>
      <c r="T24" s="76"/>
      <c r="U24" s="77" t="s">
        <v>61</v>
      </c>
      <c r="V24" s="78"/>
      <c r="W24" s="78"/>
      <c r="X24" s="78"/>
      <c r="Y24" s="78"/>
      <c r="Z24" s="78"/>
      <c r="AA24" s="79"/>
    </row>
    <row r="25" spans="2:27" ht="23.25" customHeight="1" x14ac:dyDescent="0.2">
      <c r="B25" s="67"/>
      <c r="C25" s="68"/>
      <c r="D25" s="68"/>
      <c r="E25" s="69"/>
      <c r="F25" s="80"/>
      <c r="G25" s="81"/>
      <c r="H25" s="81"/>
      <c r="I25" s="81"/>
      <c r="J25" s="81"/>
      <c r="K25" s="5" t="s">
        <v>46</v>
      </c>
      <c r="L25" s="81"/>
      <c r="M25" s="81"/>
      <c r="N25" s="81"/>
      <c r="O25" s="81"/>
      <c r="P25" s="5" t="s">
        <v>46</v>
      </c>
      <c r="Q25" s="82"/>
      <c r="R25" s="83"/>
      <c r="S25" s="83"/>
      <c r="T25" s="5" t="s">
        <v>46</v>
      </c>
      <c r="U25" s="77" t="e">
        <f>L25/F25*100</f>
        <v>#DIV/0!</v>
      </c>
      <c r="V25" s="78"/>
      <c r="W25" s="78"/>
      <c r="X25" s="78"/>
      <c r="Y25" s="78"/>
      <c r="Z25" s="78"/>
      <c r="AA25" s="20" t="s">
        <v>60</v>
      </c>
    </row>
    <row r="26" spans="2:27" ht="27" customHeight="1" x14ac:dyDescent="0.2">
      <c r="B26" s="84" t="s">
        <v>26</v>
      </c>
      <c r="C26" s="85"/>
      <c r="D26" s="85"/>
      <c r="E26" s="85"/>
      <c r="F26" s="90" t="s">
        <v>27</v>
      </c>
      <c r="G26" s="91"/>
      <c r="H26" s="91"/>
      <c r="I26" s="91"/>
      <c r="J26" s="91"/>
      <c r="K26" s="92"/>
      <c r="L26" s="11"/>
      <c r="M26" s="3" t="s">
        <v>15</v>
      </c>
      <c r="N26" s="3"/>
      <c r="O26" s="3" t="s">
        <v>16</v>
      </c>
      <c r="P26" s="3"/>
      <c r="Q26" s="57" t="s">
        <v>28</v>
      </c>
      <c r="R26" s="91"/>
      <c r="S26" s="91"/>
      <c r="T26" s="91"/>
      <c r="U26" s="93"/>
      <c r="V26" s="94"/>
      <c r="W26" s="94"/>
      <c r="X26" s="94"/>
      <c r="Y26" s="94"/>
      <c r="Z26" s="94"/>
      <c r="AA26" s="95"/>
    </row>
    <row r="27" spans="2:27" ht="24.75" customHeight="1" x14ac:dyDescent="0.2">
      <c r="B27" s="86"/>
      <c r="C27" s="87"/>
      <c r="D27" s="87"/>
      <c r="E27" s="87"/>
      <c r="F27" s="84" t="s">
        <v>29</v>
      </c>
      <c r="G27" s="85"/>
      <c r="H27" s="85"/>
      <c r="I27" s="85"/>
      <c r="J27" s="85"/>
      <c r="K27" s="96"/>
      <c r="L27" s="98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6"/>
    </row>
    <row r="28" spans="2:27" ht="27" customHeight="1" x14ac:dyDescent="0.2">
      <c r="B28" s="86"/>
      <c r="C28" s="87"/>
      <c r="D28" s="87"/>
      <c r="E28" s="87"/>
      <c r="F28" s="88"/>
      <c r="G28" s="89"/>
      <c r="H28" s="89"/>
      <c r="I28" s="89"/>
      <c r="J28" s="89"/>
      <c r="K28" s="97"/>
      <c r="L28" s="99" t="s">
        <v>30</v>
      </c>
      <c r="M28" s="100"/>
      <c r="N28" s="100"/>
      <c r="O28" s="100"/>
      <c r="P28" s="101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6"/>
    </row>
    <row r="29" spans="2:27" ht="27" customHeight="1" x14ac:dyDescent="0.2">
      <c r="B29" s="88"/>
      <c r="C29" s="89"/>
      <c r="D29" s="89"/>
      <c r="E29" s="89"/>
      <c r="F29" s="57" t="s">
        <v>31</v>
      </c>
      <c r="G29" s="58"/>
      <c r="H29" s="58"/>
      <c r="I29" s="58"/>
      <c r="J29" s="58"/>
      <c r="K29" s="59"/>
      <c r="L29" s="7"/>
      <c r="M29" s="3" t="s">
        <v>32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2">
      <c r="B30" s="31" t="s">
        <v>42</v>
      </c>
      <c r="C30" s="32"/>
      <c r="D30" s="32"/>
      <c r="E30" s="32"/>
      <c r="F30" s="37" t="s">
        <v>33</v>
      </c>
      <c r="G30" s="38"/>
      <c r="H30" s="38"/>
      <c r="I30" s="38"/>
      <c r="J30" s="38"/>
      <c r="K30" s="39"/>
      <c r="L30" s="40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2"/>
    </row>
    <row r="31" spans="2:27" ht="21" customHeight="1" x14ac:dyDescent="0.2">
      <c r="B31" s="33"/>
      <c r="C31" s="34"/>
      <c r="D31" s="34"/>
      <c r="E31" s="34"/>
      <c r="F31" s="43" t="s">
        <v>34</v>
      </c>
      <c r="G31" s="44"/>
      <c r="H31" s="44"/>
      <c r="I31" s="44"/>
      <c r="J31" s="44"/>
      <c r="K31" s="45"/>
      <c r="L31" s="46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8"/>
    </row>
    <row r="32" spans="2:27" ht="21" customHeight="1" x14ac:dyDescent="0.2">
      <c r="B32" s="33"/>
      <c r="C32" s="34"/>
      <c r="D32" s="34"/>
      <c r="E32" s="34"/>
      <c r="F32" s="43" t="s">
        <v>35</v>
      </c>
      <c r="G32" s="44"/>
      <c r="H32" s="44"/>
      <c r="I32" s="44"/>
      <c r="J32" s="44"/>
      <c r="K32" s="45"/>
      <c r="L32" s="23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5"/>
    </row>
    <row r="33" spans="2:27" ht="17.25" customHeight="1" x14ac:dyDescent="0.2">
      <c r="B33" s="33"/>
      <c r="C33" s="34"/>
      <c r="D33" s="34"/>
      <c r="E33" s="34"/>
      <c r="F33" s="31" t="s">
        <v>36</v>
      </c>
      <c r="G33" s="32"/>
      <c r="H33" s="32"/>
      <c r="I33" s="32"/>
      <c r="J33" s="32"/>
      <c r="K33" s="49"/>
      <c r="L33" s="51" t="s">
        <v>1</v>
      </c>
      <c r="M33" s="52"/>
      <c r="N33" s="52"/>
      <c r="O33" s="52"/>
      <c r="P33" s="53"/>
      <c r="Q33" s="54" t="s">
        <v>37</v>
      </c>
      <c r="R33" s="54"/>
      <c r="S33" s="54"/>
      <c r="T33" s="54"/>
      <c r="U33" s="54"/>
      <c r="V33" s="54" t="s">
        <v>41</v>
      </c>
      <c r="W33" s="54"/>
      <c r="X33" s="54"/>
      <c r="Y33" s="54"/>
      <c r="Z33" s="54"/>
      <c r="AA33" s="54"/>
    </row>
    <row r="34" spans="2:27" ht="21" customHeight="1" x14ac:dyDescent="0.2">
      <c r="B34" s="35"/>
      <c r="C34" s="36"/>
      <c r="D34" s="36"/>
      <c r="E34" s="36"/>
      <c r="F34" s="35"/>
      <c r="G34" s="36"/>
      <c r="H34" s="36"/>
      <c r="I34" s="36"/>
      <c r="J34" s="36"/>
      <c r="K34" s="50"/>
      <c r="L34" s="23"/>
      <c r="M34" s="24"/>
      <c r="N34" s="24"/>
      <c r="O34" s="24"/>
      <c r="P34" s="25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2:27" ht="21" customHeight="1" x14ac:dyDescent="0.2">
      <c r="B35" s="27" t="s">
        <v>74</v>
      </c>
      <c r="C35" s="28"/>
      <c r="D35" s="28"/>
      <c r="E35" s="28"/>
      <c r="F35" s="29" t="s">
        <v>68</v>
      </c>
      <c r="G35" s="29"/>
      <c r="H35" s="29"/>
      <c r="I35" s="29"/>
      <c r="J35" s="29"/>
      <c r="K35" s="29"/>
      <c r="L35" s="30" t="s">
        <v>75</v>
      </c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 spans="2:27" ht="21" customHeight="1" x14ac:dyDescent="0.2"/>
    <row r="37" spans="2:27" ht="21" customHeight="1" x14ac:dyDescent="0.2"/>
    <row r="38" spans="2:27" ht="21" customHeight="1" x14ac:dyDescent="0.2"/>
    <row r="39" spans="2:27" ht="21" customHeight="1" x14ac:dyDescent="0.2"/>
    <row r="40" spans="2:27" ht="21" customHeight="1" x14ac:dyDescent="0.2"/>
    <row r="41" spans="2:27" ht="21" customHeight="1" x14ac:dyDescent="0.2"/>
    <row r="42" spans="2:27" ht="21" customHeight="1" x14ac:dyDescent="0.2"/>
    <row r="43" spans="2:27" ht="21" customHeight="1" x14ac:dyDescent="0.2"/>
    <row r="44" spans="2:27" ht="21" customHeight="1" x14ac:dyDescent="0.2"/>
    <row r="45" spans="2:27" ht="21" customHeight="1" x14ac:dyDescent="0.2"/>
    <row r="46" spans="2:27" ht="21" customHeight="1" x14ac:dyDescent="0.2"/>
    <row r="47" spans="2:27" ht="21" customHeight="1" x14ac:dyDescent="0.2"/>
    <row r="48" spans="2:27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</sheetData>
  <mergeCells count="97"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21:Z22"/>
    <mergeCell ref="AA21:AA22"/>
    <mergeCell ref="S16:Z16"/>
    <mergeCell ref="F17:K18"/>
    <mergeCell ref="L17:P17"/>
    <mergeCell ref="Q17:R17"/>
    <mergeCell ref="S17:Z17"/>
    <mergeCell ref="L18:P18"/>
    <mergeCell ref="Q18:R18"/>
    <mergeCell ref="S18:Z18"/>
    <mergeCell ref="F19:K20"/>
    <mergeCell ref="L19:P20"/>
    <mergeCell ref="Q19:R20"/>
    <mergeCell ref="S19:Z19"/>
    <mergeCell ref="S20:AA20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27:K28"/>
    <mergeCell ref="L27:AA27"/>
    <mergeCell ref="L28:P28"/>
    <mergeCell ref="Q28:AA28"/>
    <mergeCell ref="F29:K29"/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</mergeCells>
  <phoneticPr fontId="2"/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68580</xdr:colOff>
                    <xdr:row>6</xdr:row>
                    <xdr:rowOff>30480</xdr:rowOff>
                  </from>
                  <to>
                    <xdr:col>6</xdr:col>
                    <xdr:colOff>15240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19</xdr:col>
                    <xdr:colOff>68580</xdr:colOff>
                    <xdr:row>6</xdr:row>
                    <xdr:rowOff>30480</xdr:rowOff>
                  </from>
                  <to>
                    <xdr:col>20</xdr:col>
                    <xdr:colOff>22860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11</xdr:col>
                    <xdr:colOff>68580</xdr:colOff>
                    <xdr:row>25</xdr:row>
                    <xdr:rowOff>53340</xdr:rowOff>
                  </from>
                  <to>
                    <xdr:col>12</xdr:col>
                    <xdr:colOff>60960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13</xdr:col>
                    <xdr:colOff>68580</xdr:colOff>
                    <xdr:row>25</xdr:row>
                    <xdr:rowOff>53340</xdr:rowOff>
                  </from>
                  <to>
                    <xdr:col>14</xdr:col>
                    <xdr:colOff>60960</xdr:colOff>
                    <xdr:row>25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11</xdr:col>
                    <xdr:colOff>68580</xdr:colOff>
                    <xdr:row>28</xdr:row>
                    <xdr:rowOff>53340</xdr:rowOff>
                  </from>
                  <to>
                    <xdr:col>12</xdr:col>
                    <xdr:colOff>60960</xdr:colOff>
                    <xdr:row>28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11</xdr:col>
                    <xdr:colOff>68580</xdr:colOff>
                    <xdr:row>13</xdr:row>
                    <xdr:rowOff>53340</xdr:rowOff>
                  </from>
                  <to>
                    <xdr:col>12</xdr:col>
                    <xdr:colOff>60960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13</xdr:col>
                    <xdr:colOff>68580</xdr:colOff>
                    <xdr:row>13</xdr:row>
                    <xdr:rowOff>53340</xdr:rowOff>
                  </from>
                  <to>
                    <xdr:col>14</xdr:col>
                    <xdr:colOff>60960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68580</xdr:colOff>
                    <xdr:row>7</xdr:row>
                    <xdr:rowOff>30480</xdr:rowOff>
                  </from>
                  <to>
                    <xdr:col>6</xdr:col>
                    <xdr:colOff>15240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19</xdr:col>
                    <xdr:colOff>68580</xdr:colOff>
                    <xdr:row>7</xdr:row>
                    <xdr:rowOff>30480</xdr:rowOff>
                  </from>
                  <to>
                    <xdr:col>20</xdr:col>
                    <xdr:colOff>22860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11</xdr:col>
                    <xdr:colOff>30480</xdr:colOff>
                    <xdr:row>33</xdr:row>
                    <xdr:rowOff>259080</xdr:rowOff>
                  </from>
                  <to>
                    <xdr:col>12</xdr:col>
                    <xdr:colOff>22860</xdr:colOff>
                    <xdr:row>35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CBAE1B-372C-45D6-80CC-E08B3CE99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2F3264-508A-4F34-BC43-CC5FD373FD7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AA26C5-14CD-4107-BD14-B6E16F8C71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S003268 樋口 諒介</cp:lastModifiedBy>
  <cp:lastPrinted>2026-08-27T06:36:18Z</cp:lastPrinted>
  <dcterms:created xsi:type="dcterms:W3CDTF">2024-03-01T02:52:50Z</dcterms:created>
  <dcterms:modified xsi:type="dcterms:W3CDTF">2026-08-27T06:36:41Z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