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高齢福祉支援係\F03介護保険\03関係会議\R6\01.審議会\03.3月開催\60.会議資料\"/>
    </mc:Choice>
  </mc:AlternateContent>
  <bookViews>
    <workbookView xWindow="0" yWindow="0" windowWidth="19200" windowHeight="10845"/>
  </bookViews>
  <sheets>
    <sheet name="資料" sheetId="1" r:id="rId1"/>
    <sheet name="整理表" sheetId="2" r:id="rId2"/>
  </sheets>
  <definedNames>
    <definedName name="_xlnm.Print_Area" localSheetId="0">資料!$A$1:$O$27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F19" i="2"/>
  <c r="E19" i="2"/>
  <c r="D19" i="2"/>
  <c r="C19" i="2"/>
  <c r="B19" i="2"/>
  <c r="G11" i="2"/>
  <c r="F11" i="2"/>
  <c r="E11" i="2"/>
  <c r="D11" i="2"/>
  <c r="C11" i="2"/>
  <c r="B11" i="2"/>
  <c r="N22" i="1"/>
  <c r="L22" i="1"/>
  <c r="J22" i="1"/>
  <c r="H22" i="1"/>
  <c r="F22" i="1"/>
  <c r="E22" i="1"/>
  <c r="D22" i="1"/>
  <c r="N11" i="1"/>
  <c r="L11" i="1"/>
  <c r="J11" i="1"/>
  <c r="H11" i="1"/>
  <c r="F11" i="1"/>
  <c r="D11" i="1"/>
  <c r="U10" i="1"/>
  <c r="T10" i="1"/>
  <c r="S10" i="1"/>
  <c r="R10" i="1"/>
  <c r="Q10" i="1"/>
  <c r="P10" i="1"/>
  <c r="N10" i="1"/>
  <c r="L10" i="1"/>
  <c r="J10" i="1"/>
  <c r="H10" i="1"/>
  <c r="F10" i="1"/>
  <c r="D10" i="1"/>
  <c r="U9" i="1"/>
  <c r="T9" i="1"/>
  <c r="S9" i="1"/>
  <c r="R9" i="1"/>
  <c r="Q9" i="1"/>
  <c r="P9" i="1"/>
  <c r="N9" i="1"/>
  <c r="L9" i="1"/>
  <c r="J9" i="1"/>
  <c r="H9" i="1"/>
  <c r="F9" i="1"/>
  <c r="D9" i="1"/>
  <c r="N8" i="1"/>
  <c r="L8" i="1"/>
  <c r="J8" i="1"/>
  <c r="H8" i="1"/>
  <c r="F8" i="1"/>
  <c r="D8" i="1"/>
  <c r="N7" i="1"/>
  <c r="L7" i="1"/>
  <c r="J7" i="1"/>
  <c r="H7" i="1"/>
  <c r="F7" i="1"/>
  <c r="D7" i="1"/>
  <c r="U6" i="1"/>
  <c r="T6" i="1"/>
  <c r="S6" i="1"/>
  <c r="R6" i="1"/>
  <c r="Q6" i="1"/>
  <c r="P6" i="1"/>
  <c r="N6" i="1"/>
  <c r="L6" i="1"/>
  <c r="J6" i="1"/>
  <c r="H6" i="1"/>
  <c r="F6" i="1"/>
  <c r="D6" i="1"/>
</calcChain>
</file>

<file path=xl/sharedStrings.xml><?xml version="1.0" encoding="utf-8"?>
<sst xmlns="http://schemas.openxmlformats.org/spreadsheetml/2006/main" count="56" uniqueCount="43">
  <si>
    <t>歳出</t>
    <rPh sb="0" eb="2">
      <t>サイシュツ</t>
    </rPh>
    <phoneticPr fontId="2"/>
  </si>
  <si>
    <t>人件費</t>
    <rPh sb="0" eb="3">
      <t>ジンケンヒ</t>
    </rPh>
    <phoneticPr fontId="2"/>
  </si>
  <si>
    <t>三田市
地域包括
支援センター</t>
    <rPh sb="0" eb="3">
      <t>サンダシ</t>
    </rPh>
    <rPh sb="4" eb="6">
      <t>チイキ</t>
    </rPh>
    <rPh sb="6" eb="8">
      <t>ホウカツ</t>
    </rPh>
    <rPh sb="9" eb="11">
      <t>シエン</t>
    </rPh>
    <phoneticPr fontId="2"/>
  </si>
  <si>
    <t>フラワー
地域包括
支援センター</t>
    <rPh sb="5" eb="7">
      <t>チイキ</t>
    </rPh>
    <rPh sb="7" eb="9">
      <t>ホウカツ</t>
    </rPh>
    <rPh sb="10" eb="12">
      <t>シエン</t>
    </rPh>
    <phoneticPr fontId="2"/>
  </si>
  <si>
    <t>ウッディ
地域包括
支援センター</t>
    <rPh sb="5" eb="7">
      <t>チイキ</t>
    </rPh>
    <rPh sb="7" eb="9">
      <t>ホウカツ</t>
    </rPh>
    <rPh sb="10" eb="12">
      <t>シエン</t>
    </rPh>
    <phoneticPr fontId="2"/>
  </si>
  <si>
    <t>藍
地域包括
支援センター</t>
    <rPh sb="0" eb="1">
      <t>アイ</t>
    </rPh>
    <rPh sb="2" eb="4">
      <t>チイキ</t>
    </rPh>
    <rPh sb="4" eb="6">
      <t>ホウカツ</t>
    </rPh>
    <rPh sb="7" eb="9">
      <t>シエン</t>
    </rPh>
    <phoneticPr fontId="2"/>
  </si>
  <si>
    <t>広野・本庄
地域包括
支援センター</t>
    <rPh sb="0" eb="2">
      <t>ヒロノ</t>
    </rPh>
    <rPh sb="3" eb="5">
      <t>ホンジョウ</t>
    </rPh>
    <rPh sb="6" eb="8">
      <t>チイキ</t>
    </rPh>
    <rPh sb="8" eb="10">
      <t>ホウカツ</t>
    </rPh>
    <rPh sb="11" eb="13">
      <t>シエン</t>
    </rPh>
    <phoneticPr fontId="2"/>
  </si>
  <si>
    <t>歳出計</t>
    <rPh sb="0" eb="2">
      <t>サイシュツ</t>
    </rPh>
    <rPh sb="2" eb="3">
      <t>ケイ</t>
    </rPh>
    <phoneticPr fontId="2"/>
  </si>
  <si>
    <t>歳入</t>
    <rPh sb="0" eb="2">
      <t>サイニュウ</t>
    </rPh>
    <phoneticPr fontId="2"/>
  </si>
  <si>
    <t>介護報酬等</t>
    <rPh sb="0" eb="4">
      <t>カイゴホウシュウ</t>
    </rPh>
    <rPh sb="4" eb="5">
      <t>トウ</t>
    </rPh>
    <phoneticPr fontId="2"/>
  </si>
  <si>
    <t>市委託料</t>
    <rPh sb="0" eb="1">
      <t>シ</t>
    </rPh>
    <rPh sb="1" eb="4">
      <t>イタクリョウ</t>
    </rPh>
    <phoneticPr fontId="2"/>
  </si>
  <si>
    <t>歳入計</t>
    <rPh sb="0" eb="2">
      <t>サイニュウ</t>
    </rPh>
    <rPh sb="2" eb="3">
      <t>ケイ</t>
    </rPh>
    <phoneticPr fontId="2"/>
  </si>
  <si>
    <t>基幹</t>
    <rPh sb="0" eb="2">
      <t>キカン</t>
    </rPh>
    <phoneticPr fontId="2"/>
  </si>
  <si>
    <t>地域</t>
    <rPh sb="0" eb="2">
      <t>チイキ</t>
    </rPh>
    <phoneticPr fontId="2"/>
  </si>
  <si>
    <t>保健師等</t>
    <rPh sb="0" eb="3">
      <t>ホケンシ</t>
    </rPh>
    <rPh sb="3" eb="4">
      <t>トウ</t>
    </rPh>
    <phoneticPr fontId="2"/>
  </si>
  <si>
    <t>社会福祉士等</t>
    <rPh sb="0" eb="2">
      <t>シャカイ</t>
    </rPh>
    <rPh sb="2" eb="5">
      <t>フクシシ</t>
    </rPh>
    <rPh sb="5" eb="6">
      <t>トウ</t>
    </rPh>
    <phoneticPr fontId="2"/>
  </si>
  <si>
    <t>介護支援専門員</t>
    <rPh sb="0" eb="4">
      <t>カイゴシエン</t>
    </rPh>
    <rPh sb="4" eb="7">
      <t>センモンイン</t>
    </rPh>
    <phoneticPr fontId="2"/>
  </si>
  <si>
    <t>その他</t>
    <rPh sb="2" eb="3">
      <t>ホカ</t>
    </rPh>
    <phoneticPr fontId="2"/>
  </si>
  <si>
    <t>計</t>
    <rPh sb="0" eb="1">
      <t>ケイ</t>
    </rPh>
    <phoneticPr fontId="2"/>
  </si>
  <si>
    <t>主任介護支援
専門員</t>
    <rPh sb="0" eb="2">
      <t>シュニン</t>
    </rPh>
    <rPh sb="2" eb="4">
      <t>カイゴ</t>
    </rPh>
    <rPh sb="4" eb="6">
      <t>シエン</t>
    </rPh>
    <rPh sb="7" eb="10">
      <t>センモンイン</t>
    </rPh>
    <phoneticPr fontId="2"/>
  </si>
  <si>
    <t>事業費※</t>
    <rPh sb="0" eb="3">
      <t>ジギョウヒ</t>
    </rPh>
    <phoneticPr fontId="2"/>
  </si>
  <si>
    <r>
      <rPr>
        <sz val="9"/>
        <color theme="1"/>
        <rFont val="HGｺﾞｼｯｸM"/>
        <family val="3"/>
        <charset val="128"/>
      </rPr>
      <t>三輪北・小野・
高平地域包括</t>
    </r>
    <r>
      <rPr>
        <sz val="10"/>
        <color theme="1"/>
        <rFont val="HGｺﾞｼｯｸM"/>
        <family val="3"/>
        <charset val="128"/>
      </rPr>
      <t xml:space="preserve">
支援センター</t>
    </r>
    <rPh sb="0" eb="2">
      <t>ミワ</t>
    </rPh>
    <rPh sb="2" eb="3">
      <t>キタ</t>
    </rPh>
    <rPh sb="4" eb="6">
      <t>オノ</t>
    </rPh>
    <rPh sb="8" eb="10">
      <t>タカヒラ</t>
    </rPh>
    <rPh sb="10" eb="12">
      <t>チイキ</t>
    </rPh>
    <rPh sb="12" eb="14">
      <t>ホウカツ</t>
    </rPh>
    <rPh sb="15" eb="17">
      <t>シエン</t>
    </rPh>
    <phoneticPr fontId="2"/>
  </si>
  <si>
    <t>三田</t>
    <rPh sb="0" eb="2">
      <t>サンダ</t>
    </rPh>
    <phoneticPr fontId="2"/>
  </si>
  <si>
    <t>フラワー</t>
    <phoneticPr fontId="2"/>
  </si>
  <si>
    <t>ウッディ</t>
    <phoneticPr fontId="2"/>
  </si>
  <si>
    <t>藍</t>
    <rPh sb="0" eb="1">
      <t>アイ</t>
    </rPh>
    <phoneticPr fontId="2"/>
  </si>
  <si>
    <t>三輪北</t>
    <rPh sb="0" eb="3">
      <t>ミワキタ</t>
    </rPh>
    <phoneticPr fontId="2"/>
  </si>
  <si>
    <t>広野</t>
    <rPh sb="0" eb="2">
      <t>ヒロノ</t>
    </rPh>
    <phoneticPr fontId="2"/>
  </si>
  <si>
    <t>介護報酬等</t>
    <phoneticPr fontId="2"/>
  </si>
  <si>
    <t>認知症対策等総合推進事業</t>
    <rPh sb="0" eb="3">
      <t>ニンチショウ</t>
    </rPh>
    <rPh sb="3" eb="5">
      <t>タイサク</t>
    </rPh>
    <rPh sb="5" eb="6">
      <t>トウ</t>
    </rPh>
    <rPh sb="6" eb="8">
      <t>ソウゴウ</t>
    </rPh>
    <rPh sb="8" eb="10">
      <t>スイシン</t>
    </rPh>
    <rPh sb="10" eb="12">
      <t>ジギョウ</t>
    </rPh>
    <phoneticPr fontId="2"/>
  </si>
  <si>
    <t>地域包括支援センター運営事業費</t>
    <rPh sb="0" eb="4">
      <t>チイキホウカツ</t>
    </rPh>
    <rPh sb="4" eb="6">
      <t>シエン</t>
    </rPh>
    <rPh sb="10" eb="12">
      <t>ウンエイ</t>
    </rPh>
    <rPh sb="12" eb="15">
      <t>ジギョウヒ</t>
    </rPh>
    <phoneticPr fontId="2"/>
  </si>
  <si>
    <t>介護予防ケアマネジメント事業費</t>
    <rPh sb="0" eb="2">
      <t>カイゴ</t>
    </rPh>
    <rPh sb="2" eb="4">
      <t>ヨボウ</t>
    </rPh>
    <rPh sb="12" eb="15">
      <t>ジギョウヒ</t>
    </rPh>
    <phoneticPr fontId="2"/>
  </si>
  <si>
    <t>地域介護予防活動支援事業費</t>
    <phoneticPr fontId="2"/>
  </si>
  <si>
    <t>委託費</t>
    <rPh sb="0" eb="2">
      <t>イタク</t>
    </rPh>
    <rPh sb="2" eb="3">
      <t>ヒ</t>
    </rPh>
    <phoneticPr fontId="2"/>
  </si>
  <si>
    <t>整理表</t>
    <phoneticPr fontId="2"/>
  </si>
  <si>
    <t>（内示額：円）</t>
    <rPh sb="1" eb="4">
      <t>ナイジガク</t>
    </rPh>
    <rPh sb="5" eb="6">
      <t>エン</t>
    </rPh>
    <phoneticPr fontId="2"/>
  </si>
  <si>
    <t>令和7年度地域包括支援センター収支予算状況</t>
    <rPh sb="0" eb="2">
      <t>レイワ</t>
    </rPh>
    <rPh sb="3" eb="5">
      <t>ネンド</t>
    </rPh>
    <rPh sb="5" eb="7">
      <t>チイキ</t>
    </rPh>
    <rPh sb="7" eb="9">
      <t>ホウカツ</t>
    </rPh>
    <rPh sb="9" eb="11">
      <t>シエン</t>
    </rPh>
    <rPh sb="15" eb="17">
      <t>シュウシ</t>
    </rPh>
    <rPh sb="17" eb="19">
      <t>ヨサン</t>
    </rPh>
    <rPh sb="19" eb="21">
      <t>ジョウキョウ</t>
    </rPh>
    <phoneticPr fontId="2"/>
  </si>
  <si>
    <t>　※地域介護予防活動支援事業費（いきいき百歳体操推進）・認知症地域ケア推進事業を含む</t>
    <rPh sb="2" eb="4">
      <t>チイキ</t>
    </rPh>
    <rPh sb="4" eb="8">
      <t>カイゴヨボウ</t>
    </rPh>
    <rPh sb="8" eb="10">
      <t>カツドウ</t>
    </rPh>
    <rPh sb="10" eb="12">
      <t>シエン</t>
    </rPh>
    <rPh sb="12" eb="15">
      <t>ジギョウヒ</t>
    </rPh>
    <rPh sb="20" eb="22">
      <t>ヒャクサイ</t>
    </rPh>
    <rPh sb="22" eb="24">
      <t>タイソウ</t>
    </rPh>
    <rPh sb="24" eb="26">
      <t>スイシン</t>
    </rPh>
    <rPh sb="28" eb="31">
      <t>ニンチショウ</t>
    </rPh>
    <rPh sb="31" eb="33">
      <t>チイキ</t>
    </rPh>
    <rPh sb="35" eb="37">
      <t>スイシン</t>
    </rPh>
    <rPh sb="37" eb="39">
      <t>ジギョウ</t>
    </rPh>
    <rPh sb="40" eb="41">
      <t>フク</t>
    </rPh>
    <phoneticPr fontId="2"/>
  </si>
  <si>
    <t>↓3事業の合計</t>
    <rPh sb="2" eb="4">
      <t>ジギョウ</t>
    </rPh>
    <rPh sb="5" eb="7">
      <t>ゴウケイ</t>
    </rPh>
    <phoneticPr fontId="2"/>
  </si>
  <si>
    <t>　※１：内1名は認知症地域ケア推進事業兼認知症初期集中支援チーム員</t>
    <rPh sb="4" eb="5">
      <t>ウチ</t>
    </rPh>
    <rPh sb="6" eb="7">
      <t>メイ</t>
    </rPh>
    <rPh sb="19" eb="20">
      <t>ケン</t>
    </rPh>
    <rPh sb="20" eb="23">
      <t>ニンチショウ</t>
    </rPh>
    <rPh sb="23" eb="25">
      <t>ショキ</t>
    </rPh>
    <rPh sb="25" eb="29">
      <t>シュウチュウシエン</t>
    </rPh>
    <rPh sb="32" eb="33">
      <t>イン</t>
    </rPh>
    <phoneticPr fontId="2"/>
  </si>
  <si>
    <t>　※３：認知症地域支援推進員兼務</t>
    <rPh sb="4" eb="7">
      <t>ニンチショウ</t>
    </rPh>
    <rPh sb="7" eb="9">
      <t>チイキ</t>
    </rPh>
    <rPh sb="9" eb="11">
      <t>シエン</t>
    </rPh>
    <rPh sb="11" eb="14">
      <t>スイシンイン</t>
    </rPh>
    <rPh sb="14" eb="16">
      <t>ケンム</t>
    </rPh>
    <phoneticPr fontId="2"/>
  </si>
  <si>
    <t>　※２：内1名は認知症初期集中支援チーム員・認知症サポーター活動促進等推進事業兼務</t>
    <rPh sb="4" eb="5">
      <t>ウチ</t>
    </rPh>
    <rPh sb="6" eb="7">
      <t>メイ</t>
    </rPh>
    <rPh sb="8" eb="11">
      <t>ニンチショウ</t>
    </rPh>
    <rPh sb="11" eb="13">
      <t>ショキ</t>
    </rPh>
    <rPh sb="13" eb="15">
      <t>シュウチュウ</t>
    </rPh>
    <rPh sb="15" eb="17">
      <t>シエン</t>
    </rPh>
    <rPh sb="20" eb="21">
      <t>イン</t>
    </rPh>
    <rPh sb="22" eb="25">
      <t>ニンチショウ</t>
    </rPh>
    <rPh sb="30" eb="32">
      <t>カツドウ</t>
    </rPh>
    <rPh sb="32" eb="34">
      <t>ソクシン</t>
    </rPh>
    <rPh sb="34" eb="35">
      <t>トウ</t>
    </rPh>
    <rPh sb="35" eb="37">
      <t>スイシン</t>
    </rPh>
    <rPh sb="37" eb="39">
      <t>ジギョウ</t>
    </rPh>
    <rPh sb="39" eb="41">
      <t>ケンム</t>
    </rPh>
    <phoneticPr fontId="2"/>
  </si>
  <si>
    <t>令和7年度職員配置予定数（予算要求時の想定）</t>
    <rPh sb="0" eb="2">
      <t>レイワ</t>
    </rPh>
    <rPh sb="3" eb="5">
      <t>ネンド</t>
    </rPh>
    <rPh sb="5" eb="7">
      <t>ショクイン</t>
    </rPh>
    <rPh sb="7" eb="9">
      <t>ハイチ</t>
    </rPh>
    <rPh sb="9" eb="11">
      <t>ヨテイ</t>
    </rPh>
    <rPh sb="11" eb="12">
      <t>スウ</t>
    </rPh>
    <rPh sb="13" eb="15">
      <t>ヨサン</t>
    </rPh>
    <rPh sb="15" eb="17">
      <t>ヨウキュウ</t>
    </rPh>
    <rPh sb="17" eb="18">
      <t>ジ</t>
    </rPh>
    <rPh sb="19" eb="21">
      <t>ソウテイ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</si>
</sst>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18"/>
      <color theme="1"/>
      <name val="HGｺﾞｼｯｸM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4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38" fontId="5" fillId="0" borderId="0" xfId="1" applyFont="1">
      <alignment vertical="center"/>
    </xf>
    <xf numFmtId="38" fontId="0" fillId="0" borderId="0" xfId="1" applyFont="1">
      <alignment vertical="center"/>
    </xf>
    <xf numFmtId="38" fontId="0" fillId="3" borderId="0" xfId="1" applyFont="1" applyFill="1">
      <alignment vertical="center"/>
    </xf>
    <xf numFmtId="0" fontId="0" fillId="3" borderId="0" xfId="0" applyFill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38" fontId="7" fillId="0" borderId="0" xfId="1" applyFont="1">
      <alignment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32" xfId="0" applyFont="1" applyBorder="1" applyAlignment="1">
      <alignment horizontal="right"/>
    </xf>
    <xf numFmtId="0" fontId="4" fillId="0" borderId="2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38" fontId="3" fillId="0" borderId="32" xfId="1" applyFont="1" applyBorder="1" applyAlignment="1">
      <alignment horizontal="center" vertical="center"/>
    </xf>
    <xf numFmtId="38" fontId="3" fillId="0" borderId="14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21" xfId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/>
    </xf>
    <xf numFmtId="38" fontId="3" fillId="0" borderId="25" xfId="1" applyFont="1" applyBorder="1" applyAlignment="1">
      <alignment horizontal="center" vertical="center"/>
    </xf>
    <xf numFmtId="38" fontId="3" fillId="0" borderId="26" xfId="1" applyFont="1" applyBorder="1" applyAlignment="1">
      <alignment horizontal="center" vertical="center"/>
    </xf>
    <xf numFmtId="38" fontId="3" fillId="0" borderId="13" xfId="1" applyFont="1" applyBorder="1" applyAlignment="1">
      <alignment horizontal="center" vertical="center"/>
    </xf>
    <xf numFmtId="38" fontId="3" fillId="0" borderId="29" xfId="1" applyFont="1" applyBorder="1" applyAlignment="1">
      <alignment horizontal="center" vertical="center"/>
    </xf>
    <xf numFmtId="38" fontId="3" fillId="0" borderId="30" xfId="1" applyFont="1" applyBorder="1" applyAlignment="1">
      <alignment horizontal="center" vertical="center"/>
    </xf>
    <xf numFmtId="38" fontId="3" fillId="0" borderId="31" xfId="1" applyFont="1" applyBorder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23" xfId="1" applyFont="1" applyBorder="1" applyAlignment="1">
      <alignment horizontal="center" vertical="center"/>
    </xf>
    <xf numFmtId="38" fontId="3" fillId="0" borderId="27" xfId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265043</xdr:colOff>
      <xdr:row>17</xdr:row>
      <xdr:rowOff>273327</xdr:rowOff>
    </xdr:from>
    <xdr:to>
      <xdr:col>4</xdr:col>
      <xdr:colOff>381000</xdr:colOff>
      <xdr:row>18</xdr:row>
      <xdr:rowOff>57979</xdr:rowOff>
    </xdr:to>
    <xdr:sp macro="" textlink="">
      <xdr:nvSpPr>
        <xdr:cNvPr id="5" name="フローチャート: 処理 4"/>
        <xdr:cNvSpPr/>
      </xdr:nvSpPr>
      <xdr:spPr>
        <a:xfrm>
          <a:off x="1457739" y="6882849"/>
          <a:ext cx="546652" cy="281608"/>
        </a:xfrm>
        <a:prstGeom prst="flowChartProcess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800" b="1"/>
            <a:t>※2</a:t>
          </a:r>
          <a:endParaRPr kumimoji="1" lang="ja-JP" altLang="en-US" sz="800" b="1"/>
        </a:p>
      </xdr:txBody>
    </xdr:sp>
    <xdr:clientData/>
  </xdr:twoCellAnchor>
  <xdr:twoCellAnchor>
    <xdr:from>
      <xdr:col>6</xdr:col>
      <xdr:colOff>24847</xdr:colOff>
      <xdr:row>17</xdr:row>
      <xdr:rowOff>273326</xdr:rowOff>
    </xdr:from>
    <xdr:to>
      <xdr:col>7</xdr:col>
      <xdr:colOff>140804</xdr:colOff>
      <xdr:row>18</xdr:row>
      <xdr:rowOff>57978</xdr:rowOff>
    </xdr:to>
    <xdr:sp macro="" textlink="">
      <xdr:nvSpPr>
        <xdr:cNvPr id="6" name="フローチャート: 処理 5"/>
        <xdr:cNvSpPr/>
      </xdr:nvSpPr>
      <xdr:spPr>
        <a:xfrm>
          <a:off x="2509630" y="6882848"/>
          <a:ext cx="546652" cy="281608"/>
        </a:xfrm>
        <a:prstGeom prst="flowChartProcess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800" b="1"/>
            <a:t>※3</a:t>
          </a:r>
          <a:endParaRPr kumimoji="1" lang="ja-JP" altLang="en-US" sz="800" b="1"/>
        </a:p>
      </xdr:txBody>
    </xdr:sp>
    <xdr:clientData/>
  </xdr:twoCellAnchor>
  <xdr:twoCellAnchor>
    <xdr:from>
      <xdr:col>8</xdr:col>
      <xdr:colOff>16564</xdr:colOff>
      <xdr:row>16</xdr:row>
      <xdr:rowOff>240196</xdr:rowOff>
    </xdr:from>
    <xdr:to>
      <xdr:col>9</xdr:col>
      <xdr:colOff>132520</xdr:colOff>
      <xdr:row>17</xdr:row>
      <xdr:rowOff>24847</xdr:rowOff>
    </xdr:to>
    <xdr:sp macro="" textlink="">
      <xdr:nvSpPr>
        <xdr:cNvPr id="7" name="フローチャート: 処理 6"/>
        <xdr:cNvSpPr/>
      </xdr:nvSpPr>
      <xdr:spPr>
        <a:xfrm>
          <a:off x="3362738" y="6352761"/>
          <a:ext cx="546652" cy="281608"/>
        </a:xfrm>
        <a:prstGeom prst="flowChartProcess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800" b="1"/>
            <a:t>※3</a:t>
          </a:r>
          <a:endParaRPr kumimoji="1" lang="ja-JP" altLang="en-US" sz="800" b="1"/>
        </a:p>
      </xdr:txBody>
    </xdr:sp>
    <xdr:clientData/>
  </xdr:twoCellAnchor>
  <xdr:twoCellAnchor>
    <xdr:from>
      <xdr:col>10</xdr:col>
      <xdr:colOff>16565</xdr:colOff>
      <xdr:row>17</xdr:row>
      <xdr:rowOff>265043</xdr:rowOff>
    </xdr:from>
    <xdr:to>
      <xdr:col>11</xdr:col>
      <xdr:colOff>132521</xdr:colOff>
      <xdr:row>18</xdr:row>
      <xdr:rowOff>49695</xdr:rowOff>
    </xdr:to>
    <xdr:sp macro="" textlink="">
      <xdr:nvSpPr>
        <xdr:cNvPr id="8" name="フローチャート: 処理 7"/>
        <xdr:cNvSpPr/>
      </xdr:nvSpPr>
      <xdr:spPr>
        <a:xfrm>
          <a:off x="4224130" y="6874565"/>
          <a:ext cx="546652" cy="281608"/>
        </a:xfrm>
        <a:prstGeom prst="flowChartProcess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800" b="1"/>
            <a:t>※3</a:t>
          </a:r>
          <a:endParaRPr kumimoji="1" lang="ja-JP" altLang="en-US" sz="800" b="1"/>
        </a:p>
      </xdr:txBody>
    </xdr:sp>
    <xdr:clientData/>
  </xdr:twoCellAnchor>
  <xdr:twoCellAnchor>
    <xdr:from>
      <xdr:col>12</xdr:col>
      <xdr:colOff>33129</xdr:colOff>
      <xdr:row>16</xdr:row>
      <xdr:rowOff>273327</xdr:rowOff>
    </xdr:from>
    <xdr:to>
      <xdr:col>13</xdr:col>
      <xdr:colOff>149086</xdr:colOff>
      <xdr:row>17</xdr:row>
      <xdr:rowOff>57978</xdr:rowOff>
    </xdr:to>
    <xdr:sp macro="" textlink="">
      <xdr:nvSpPr>
        <xdr:cNvPr id="9" name="フローチャート: 処理 8"/>
        <xdr:cNvSpPr/>
      </xdr:nvSpPr>
      <xdr:spPr>
        <a:xfrm>
          <a:off x="5102086" y="6385892"/>
          <a:ext cx="546652" cy="281608"/>
        </a:xfrm>
        <a:prstGeom prst="flowChartProcess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800" b="1"/>
            <a:t>※3</a:t>
          </a:r>
          <a:endParaRPr kumimoji="1" lang="ja-JP" altLang="en-US" sz="800" b="1"/>
        </a:p>
      </xdr:txBody>
    </xdr:sp>
    <xdr:clientData/>
  </xdr:twoCellAnchor>
  <xdr:twoCellAnchor>
    <xdr:from>
      <xdr:col>14</xdr:col>
      <xdr:colOff>24846</xdr:colOff>
      <xdr:row>16</xdr:row>
      <xdr:rowOff>273325</xdr:rowOff>
    </xdr:from>
    <xdr:to>
      <xdr:col>15</xdr:col>
      <xdr:colOff>140803</xdr:colOff>
      <xdr:row>17</xdr:row>
      <xdr:rowOff>57976</xdr:rowOff>
    </xdr:to>
    <xdr:sp macro="" textlink="">
      <xdr:nvSpPr>
        <xdr:cNvPr id="10" name="フローチャート: 処理 9"/>
        <xdr:cNvSpPr/>
      </xdr:nvSpPr>
      <xdr:spPr>
        <a:xfrm>
          <a:off x="5955194" y="6385890"/>
          <a:ext cx="546652" cy="281608"/>
        </a:xfrm>
        <a:prstGeom prst="flowChartProcess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800" b="1"/>
            <a:t>※3</a:t>
          </a:r>
          <a:endParaRPr kumimoji="1" lang="ja-JP" altLang="en-US" sz="800" b="1"/>
        </a:p>
      </xdr:txBody>
    </xdr:sp>
    <xdr:clientData/>
  </xdr:twoCellAnchor>
  <xdr:twoCellAnchor>
    <xdr:from>
      <xdr:col>4</xdr:col>
      <xdr:colOff>66262</xdr:colOff>
      <xdr:row>17</xdr:row>
      <xdr:rowOff>281609</xdr:rowOff>
    </xdr:from>
    <xdr:to>
      <xdr:col>5</xdr:col>
      <xdr:colOff>182218</xdr:colOff>
      <xdr:row>18</xdr:row>
      <xdr:rowOff>66261</xdr:rowOff>
    </xdr:to>
    <xdr:sp macro="" textlink="">
      <xdr:nvSpPr>
        <xdr:cNvPr id="11" name="フローチャート: 処理 10"/>
        <xdr:cNvSpPr/>
      </xdr:nvSpPr>
      <xdr:spPr>
        <a:xfrm>
          <a:off x="1689653" y="6891131"/>
          <a:ext cx="546652" cy="281608"/>
        </a:xfrm>
        <a:prstGeom prst="flowChartProcess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800" b="1"/>
            <a:t>※3</a:t>
          </a:r>
          <a:endParaRPr kumimoji="1" lang="ja-JP" altLang="en-US" sz="800" b="1"/>
        </a:p>
      </xdr:txBody>
    </xdr:sp>
    <xdr:clientData/>
  </xdr:twoCellAnchor>
  <xdr:twoCellAnchor>
    <xdr:from>
      <xdr:col>3</xdr:col>
      <xdr:colOff>49696</xdr:colOff>
      <xdr:row>16</xdr:row>
      <xdr:rowOff>265044</xdr:rowOff>
    </xdr:from>
    <xdr:to>
      <xdr:col>4</xdr:col>
      <xdr:colOff>165653</xdr:colOff>
      <xdr:row>17</xdr:row>
      <xdr:rowOff>49695</xdr:rowOff>
    </xdr:to>
    <xdr:sp macro="" textlink="">
      <xdr:nvSpPr>
        <xdr:cNvPr id="12" name="フローチャート: 処理 11"/>
        <xdr:cNvSpPr/>
      </xdr:nvSpPr>
      <xdr:spPr>
        <a:xfrm>
          <a:off x="1242392" y="6377609"/>
          <a:ext cx="546652" cy="281608"/>
        </a:xfrm>
        <a:prstGeom prst="flowChartProcess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800" b="1"/>
            <a:t>※1</a:t>
          </a:r>
          <a:endParaRPr kumimoji="1" lang="ja-JP" altLang="en-US" sz="800" b="1"/>
        </a:p>
      </xdr:txBody>
    </xdr:sp>
    <xdr:clientData/>
  </xdr:twoCellAnchor>
  <xdr:twoCellAnchor>
    <xdr:from>
      <xdr:col>12</xdr:col>
      <xdr:colOff>8282</xdr:colOff>
      <xdr:row>0</xdr:row>
      <xdr:rowOff>41413</xdr:rowOff>
    </xdr:from>
    <xdr:to>
      <xdr:col>14</xdr:col>
      <xdr:colOff>340415</xdr:colOff>
      <xdr:row>2</xdr:row>
      <xdr:rowOff>44312</xdr:rowOff>
    </xdr:to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5077239" y="41413"/>
          <a:ext cx="1193524" cy="466725"/>
        </a:xfrm>
        <a:prstGeom prst="flowChartProcess">
          <a:avLst/>
        </a:prstGeom>
        <a:solidFill>
          <a:srgbClr val="FFFFFF"/>
        </a:solidFill>
        <a:ln w="317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資料</a:t>
          </a: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2-4</a:t>
          </a:r>
          <a:endParaRPr lang="ja-JP" altLang="en-US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0"/>
  <sheetViews>
    <sheetView tabSelected="1" view="pageBreakPreview" topLeftCell="A11" zoomScale="115" zoomScaleNormal="100" zoomScaleSheetLayoutView="115" workbookViewId="0">
      <selection activeCell="B17" sqref="B17:C17"/>
    </sheetView>
  </sheetViews>
  <sheetFormatPr defaultRowHeight="13.5" x14ac:dyDescent="0.4"/>
  <cols>
    <col min="1" max="1" width="1.375" style="1" customWidth="1"/>
    <col min="2" max="2" width="5.25" style="1" customWidth="1"/>
    <col min="3" max="3" width="9" style="1" customWidth="1"/>
    <col min="4" max="15" width="5.625" style="1" customWidth="1"/>
    <col min="16" max="21" width="9.625" style="13" customWidth="1"/>
    <col min="22" max="16384" width="9" style="1"/>
  </cols>
  <sheetData>
    <row r="1" spans="2:21" ht="18" customHeight="1" x14ac:dyDescent="0.4"/>
    <row r="2" spans="2:21" ht="18" customHeight="1" x14ac:dyDescent="0.4"/>
    <row r="3" spans="2:21" ht="36.75" customHeight="1" x14ac:dyDescent="0.4">
      <c r="B3" s="28" t="s">
        <v>36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2:21" ht="19.5" customHeight="1" thickBot="1" x14ac:dyDescent="0.2">
      <c r="M4" s="29" t="s">
        <v>35</v>
      </c>
      <c r="N4" s="29"/>
      <c r="O4" s="29"/>
      <c r="P4" s="13" t="s">
        <v>22</v>
      </c>
      <c r="Q4" s="13" t="s">
        <v>23</v>
      </c>
      <c r="R4" s="13" t="s">
        <v>24</v>
      </c>
      <c r="S4" s="13" t="s">
        <v>25</v>
      </c>
      <c r="T4" s="13" t="s">
        <v>26</v>
      </c>
      <c r="U4" s="13" t="s">
        <v>27</v>
      </c>
    </row>
    <row r="5" spans="2:21" ht="63" customHeight="1" thickBot="1" x14ac:dyDescent="0.45">
      <c r="B5" s="38"/>
      <c r="C5" s="39"/>
      <c r="D5" s="30" t="s">
        <v>2</v>
      </c>
      <c r="E5" s="31"/>
      <c r="F5" s="26" t="s">
        <v>3</v>
      </c>
      <c r="G5" s="31"/>
      <c r="H5" s="26" t="s">
        <v>4</v>
      </c>
      <c r="I5" s="31"/>
      <c r="J5" s="26" t="s">
        <v>5</v>
      </c>
      <c r="K5" s="31"/>
      <c r="L5" s="26" t="s">
        <v>21</v>
      </c>
      <c r="M5" s="31"/>
      <c r="N5" s="26" t="s">
        <v>6</v>
      </c>
      <c r="O5" s="27"/>
    </row>
    <row r="6" spans="2:21" ht="30" customHeight="1" thickTop="1" x14ac:dyDescent="0.4">
      <c r="B6" s="32" t="s">
        <v>0</v>
      </c>
      <c r="C6" s="2" t="s">
        <v>1</v>
      </c>
      <c r="D6" s="49">
        <f>P6</f>
        <v>70399547</v>
      </c>
      <c r="E6" s="43"/>
      <c r="F6" s="42">
        <f>Q6</f>
        <v>34432000</v>
      </c>
      <c r="G6" s="43"/>
      <c r="H6" s="42">
        <f>R6</f>
        <v>48238444</v>
      </c>
      <c r="I6" s="43"/>
      <c r="J6" s="42">
        <f>S6</f>
        <v>22441669</v>
      </c>
      <c r="K6" s="43"/>
      <c r="L6" s="42">
        <f>T6</f>
        <v>23480595</v>
      </c>
      <c r="M6" s="43"/>
      <c r="N6" s="42">
        <f>U6</f>
        <v>20916559</v>
      </c>
      <c r="O6" s="53"/>
      <c r="P6" s="13">
        <f>整理表!B11</f>
        <v>70399547</v>
      </c>
      <c r="Q6" s="13">
        <f>整理表!C11</f>
        <v>34432000</v>
      </c>
      <c r="R6" s="13">
        <f>整理表!D11</f>
        <v>48238444</v>
      </c>
      <c r="S6" s="13">
        <f>整理表!E11</f>
        <v>22441669</v>
      </c>
      <c r="T6" s="13">
        <f>整理表!F11</f>
        <v>23480595</v>
      </c>
      <c r="U6" s="13">
        <f>整理表!G11</f>
        <v>20916559</v>
      </c>
    </row>
    <row r="7" spans="2:21" ht="30" customHeight="1" thickBot="1" x14ac:dyDescent="0.45">
      <c r="B7" s="33"/>
      <c r="C7" s="3" t="s">
        <v>20</v>
      </c>
      <c r="D7" s="50">
        <f>D11-D6</f>
        <v>15790824</v>
      </c>
      <c r="E7" s="45"/>
      <c r="F7" s="44">
        <f>F11-F6</f>
        <v>10085232</v>
      </c>
      <c r="G7" s="45"/>
      <c r="H7" s="44">
        <f>H11-H6</f>
        <v>12390338</v>
      </c>
      <c r="I7" s="45"/>
      <c r="J7" s="44">
        <f>J11-J6</f>
        <v>8337836</v>
      </c>
      <c r="K7" s="45"/>
      <c r="L7" s="44">
        <f>L11-L6</f>
        <v>7814333</v>
      </c>
      <c r="M7" s="45"/>
      <c r="N7" s="44">
        <f>N11-N6</f>
        <v>8663833</v>
      </c>
      <c r="O7" s="54"/>
    </row>
    <row r="8" spans="2:21" ht="30" customHeight="1" thickTop="1" thickBot="1" x14ac:dyDescent="0.45">
      <c r="B8" s="34" t="s">
        <v>7</v>
      </c>
      <c r="C8" s="35"/>
      <c r="D8" s="51">
        <f>SUM(D6:E7)</f>
        <v>86190371</v>
      </c>
      <c r="E8" s="47"/>
      <c r="F8" s="46">
        <f>SUM(F6:G7)</f>
        <v>44517232</v>
      </c>
      <c r="G8" s="47"/>
      <c r="H8" s="46">
        <f>SUM(H6:I7)</f>
        <v>60628782</v>
      </c>
      <c r="I8" s="47"/>
      <c r="J8" s="46">
        <f>SUM(J6:K7)</f>
        <v>30779505</v>
      </c>
      <c r="K8" s="47"/>
      <c r="L8" s="46">
        <f>SUM(L6:M7)</f>
        <v>31294928</v>
      </c>
      <c r="M8" s="47"/>
      <c r="N8" s="46">
        <f>SUM(N6:O7)</f>
        <v>29580392</v>
      </c>
      <c r="O8" s="55"/>
    </row>
    <row r="9" spans="2:21" ht="30" customHeight="1" thickTop="1" x14ac:dyDescent="0.4">
      <c r="B9" s="32" t="s">
        <v>8</v>
      </c>
      <c r="C9" s="4" t="s">
        <v>9</v>
      </c>
      <c r="D9" s="49">
        <f>P9</f>
        <v>18252360</v>
      </c>
      <c r="E9" s="43"/>
      <c r="F9" s="42">
        <f>Q9</f>
        <v>12739212</v>
      </c>
      <c r="G9" s="43"/>
      <c r="H9" s="42">
        <f>R9</f>
        <v>16187328</v>
      </c>
      <c r="I9" s="43"/>
      <c r="J9" s="42">
        <f>S9</f>
        <v>6639696</v>
      </c>
      <c r="K9" s="43"/>
      <c r="L9" s="42">
        <f>T9</f>
        <v>6184960</v>
      </c>
      <c r="M9" s="43"/>
      <c r="N9" s="42">
        <f>U9</f>
        <v>7134084</v>
      </c>
      <c r="O9" s="53"/>
      <c r="P9" s="13">
        <f>整理表!B21</f>
        <v>18252360</v>
      </c>
      <c r="Q9" s="13">
        <f>整理表!C21</f>
        <v>12739212</v>
      </c>
      <c r="R9" s="13">
        <f>整理表!D21</f>
        <v>16187328</v>
      </c>
      <c r="S9" s="13">
        <f>整理表!E21</f>
        <v>6639696</v>
      </c>
      <c r="T9" s="13">
        <f>整理表!F21</f>
        <v>6184960</v>
      </c>
      <c r="U9" s="13">
        <f>整理表!G21</f>
        <v>7134084</v>
      </c>
    </row>
    <row r="10" spans="2:21" ht="30" customHeight="1" thickBot="1" x14ac:dyDescent="0.45">
      <c r="B10" s="33"/>
      <c r="C10" s="3" t="s">
        <v>10</v>
      </c>
      <c r="D10" s="50">
        <f>P10</f>
        <v>67938011</v>
      </c>
      <c r="E10" s="45"/>
      <c r="F10" s="44">
        <f>Q10</f>
        <v>31778020</v>
      </c>
      <c r="G10" s="45"/>
      <c r="H10" s="44">
        <f>R10</f>
        <v>44441454</v>
      </c>
      <c r="I10" s="45"/>
      <c r="J10" s="44">
        <f>S10</f>
        <v>24139809</v>
      </c>
      <c r="K10" s="45"/>
      <c r="L10" s="44">
        <f>T10</f>
        <v>25109968</v>
      </c>
      <c r="M10" s="45"/>
      <c r="N10" s="44">
        <f>U10</f>
        <v>22446308</v>
      </c>
      <c r="O10" s="54"/>
      <c r="P10" s="13">
        <f>整理表!B19</f>
        <v>67938011</v>
      </c>
      <c r="Q10" s="13">
        <f>整理表!C19</f>
        <v>31778020</v>
      </c>
      <c r="R10" s="13">
        <f>整理表!D19</f>
        <v>44441454</v>
      </c>
      <c r="S10" s="13">
        <f>整理表!E19</f>
        <v>24139809</v>
      </c>
      <c r="T10" s="13">
        <f>整理表!F19</f>
        <v>25109968</v>
      </c>
      <c r="U10" s="13">
        <f>整理表!G19</f>
        <v>22446308</v>
      </c>
    </row>
    <row r="11" spans="2:21" ht="30" customHeight="1" thickTop="1" thickBot="1" x14ac:dyDescent="0.45">
      <c r="B11" s="36" t="s">
        <v>11</v>
      </c>
      <c r="C11" s="37"/>
      <c r="D11" s="40">
        <f>SUM(D9:E10)</f>
        <v>86190371</v>
      </c>
      <c r="E11" s="41"/>
      <c r="F11" s="48">
        <f>SUM(F9:G10)</f>
        <v>44517232</v>
      </c>
      <c r="G11" s="41"/>
      <c r="H11" s="48">
        <f>SUM(H9:I10)</f>
        <v>60628782</v>
      </c>
      <c r="I11" s="41"/>
      <c r="J11" s="48">
        <f>SUM(J9:K10)</f>
        <v>30779505</v>
      </c>
      <c r="K11" s="41"/>
      <c r="L11" s="48">
        <f>SUM(L9:M10)</f>
        <v>31294928</v>
      </c>
      <c r="M11" s="41"/>
      <c r="N11" s="48">
        <f>SUM(N9:O10)</f>
        <v>29580392</v>
      </c>
      <c r="O11" s="52"/>
      <c r="P11" s="13" t="s">
        <v>38</v>
      </c>
    </row>
    <row r="12" spans="2:21" ht="13.5" customHeight="1" x14ac:dyDescent="0.4">
      <c r="B12" s="10" t="s">
        <v>37</v>
      </c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3" t="s">
        <v>32</v>
      </c>
    </row>
    <row r="13" spans="2:21" ht="38.25" customHeight="1" x14ac:dyDescent="0.4">
      <c r="B13" s="7"/>
      <c r="C13" s="7"/>
      <c r="P13" s="13" t="s">
        <v>29</v>
      </c>
    </row>
    <row r="14" spans="2:21" ht="14.25" thickBot="1" x14ac:dyDescent="0.45">
      <c r="B14" s="7" t="s">
        <v>42</v>
      </c>
      <c r="C14" s="7"/>
      <c r="P14" s="13" t="s">
        <v>30</v>
      </c>
    </row>
    <row r="15" spans="2:21" ht="64.5" customHeight="1" x14ac:dyDescent="0.4">
      <c r="B15" s="63"/>
      <c r="C15" s="64"/>
      <c r="D15" s="73" t="s">
        <v>2</v>
      </c>
      <c r="E15" s="74"/>
      <c r="F15" s="59" t="s">
        <v>3</v>
      </c>
      <c r="G15" s="59"/>
      <c r="H15" s="59" t="s">
        <v>4</v>
      </c>
      <c r="I15" s="59"/>
      <c r="J15" s="59" t="s">
        <v>5</v>
      </c>
      <c r="K15" s="59"/>
      <c r="L15" s="59" t="s">
        <v>21</v>
      </c>
      <c r="M15" s="59"/>
      <c r="N15" s="59" t="s">
        <v>6</v>
      </c>
      <c r="O15" s="60"/>
      <c r="P15" s="13" t="s">
        <v>31</v>
      </c>
    </row>
    <row r="16" spans="2:21" ht="14.25" thickBot="1" x14ac:dyDescent="0.45">
      <c r="B16" s="33"/>
      <c r="C16" s="56"/>
      <c r="D16" s="8" t="s">
        <v>12</v>
      </c>
      <c r="E16" s="9" t="s">
        <v>13</v>
      </c>
      <c r="F16" s="61"/>
      <c r="G16" s="61"/>
      <c r="H16" s="61"/>
      <c r="I16" s="61"/>
      <c r="J16" s="61"/>
      <c r="K16" s="61"/>
      <c r="L16" s="61"/>
      <c r="M16" s="61"/>
      <c r="N16" s="61"/>
      <c r="O16" s="62"/>
    </row>
    <row r="17" spans="2:15" ht="39" customHeight="1" thickTop="1" x14ac:dyDescent="0.4">
      <c r="B17" s="32" t="s">
        <v>14</v>
      </c>
      <c r="C17" s="65"/>
      <c r="D17" s="17">
        <v>2</v>
      </c>
      <c r="E17" s="18">
        <v>2</v>
      </c>
      <c r="F17" s="81">
        <v>2</v>
      </c>
      <c r="G17" s="82"/>
      <c r="H17" s="67">
        <v>2</v>
      </c>
      <c r="I17" s="68"/>
      <c r="J17" s="81">
        <v>1</v>
      </c>
      <c r="K17" s="82"/>
      <c r="L17" s="81">
        <v>1</v>
      </c>
      <c r="M17" s="82"/>
      <c r="N17" s="81">
        <v>1</v>
      </c>
      <c r="O17" s="85"/>
    </row>
    <row r="18" spans="2:15" ht="39" customHeight="1" x14ac:dyDescent="0.4">
      <c r="B18" s="57" t="s">
        <v>15</v>
      </c>
      <c r="C18" s="58"/>
      <c r="D18" s="19">
        <v>1</v>
      </c>
      <c r="E18" s="20">
        <v>2</v>
      </c>
      <c r="F18" s="69">
        <v>1</v>
      </c>
      <c r="G18" s="70"/>
      <c r="H18" s="69">
        <v>2</v>
      </c>
      <c r="I18" s="70"/>
      <c r="J18" s="69">
        <v>1</v>
      </c>
      <c r="K18" s="70"/>
      <c r="L18" s="69">
        <v>1</v>
      </c>
      <c r="M18" s="70"/>
      <c r="N18" s="69">
        <v>1</v>
      </c>
      <c r="O18" s="86"/>
    </row>
    <row r="19" spans="2:15" ht="39" customHeight="1" x14ac:dyDescent="0.4">
      <c r="B19" s="66" t="s">
        <v>19</v>
      </c>
      <c r="C19" s="58"/>
      <c r="D19" s="19">
        <v>1</v>
      </c>
      <c r="E19" s="20">
        <v>1</v>
      </c>
      <c r="F19" s="69">
        <v>1</v>
      </c>
      <c r="G19" s="70"/>
      <c r="H19" s="71">
        <v>1</v>
      </c>
      <c r="I19" s="72"/>
      <c r="J19" s="71">
        <v>1</v>
      </c>
      <c r="K19" s="72"/>
      <c r="L19" s="71">
        <v>1</v>
      </c>
      <c r="M19" s="72"/>
      <c r="N19" s="71">
        <v>1</v>
      </c>
      <c r="O19" s="87"/>
    </row>
    <row r="20" spans="2:15" ht="39" customHeight="1" x14ac:dyDescent="0.4">
      <c r="B20" s="57" t="s">
        <v>16</v>
      </c>
      <c r="C20" s="58"/>
      <c r="D20" s="19"/>
      <c r="E20" s="20">
        <v>3</v>
      </c>
      <c r="F20" s="69">
        <v>3</v>
      </c>
      <c r="G20" s="70"/>
      <c r="H20" s="71">
        <v>3</v>
      </c>
      <c r="I20" s="72"/>
      <c r="J20" s="71">
        <v>1</v>
      </c>
      <c r="K20" s="72"/>
      <c r="L20" s="71">
        <v>1</v>
      </c>
      <c r="M20" s="72"/>
      <c r="N20" s="71">
        <v>1</v>
      </c>
      <c r="O20" s="87"/>
    </row>
    <row r="21" spans="2:15" ht="39" customHeight="1" thickBot="1" x14ac:dyDescent="0.45">
      <c r="B21" s="33" t="s">
        <v>17</v>
      </c>
      <c r="C21" s="56"/>
      <c r="D21" s="21">
        <v>1</v>
      </c>
      <c r="E21" s="22"/>
      <c r="F21" s="83"/>
      <c r="G21" s="84"/>
      <c r="H21" s="75"/>
      <c r="I21" s="76"/>
      <c r="J21" s="75"/>
      <c r="K21" s="76"/>
      <c r="L21" s="75"/>
      <c r="M21" s="76"/>
      <c r="N21" s="75"/>
      <c r="O21" s="88"/>
    </row>
    <row r="22" spans="2:15" ht="38.25" customHeight="1" thickTop="1" thickBot="1" x14ac:dyDescent="0.45">
      <c r="B22" s="36" t="s">
        <v>18</v>
      </c>
      <c r="C22" s="37"/>
      <c r="D22" s="23">
        <f>SUM(D17:D21)</f>
        <v>5</v>
      </c>
      <c r="E22" s="24">
        <f>SUM(E17:E21)</f>
        <v>8</v>
      </c>
      <c r="F22" s="77">
        <f>SUM(F17:G21)</f>
        <v>7</v>
      </c>
      <c r="G22" s="78"/>
      <c r="H22" s="79">
        <f>SUM(H17:I21)</f>
        <v>8</v>
      </c>
      <c r="I22" s="80"/>
      <c r="J22" s="79">
        <f>SUM(J17:K21)</f>
        <v>4</v>
      </c>
      <c r="K22" s="80"/>
      <c r="L22" s="79">
        <f>SUM(L17:M21)</f>
        <v>4</v>
      </c>
      <c r="M22" s="80"/>
      <c r="N22" s="79">
        <f>SUM(N17:O21)</f>
        <v>4</v>
      </c>
      <c r="O22" s="89"/>
    </row>
    <row r="23" spans="2:15" x14ac:dyDescent="0.4">
      <c r="B23" s="12" t="s">
        <v>39</v>
      </c>
      <c r="C23" s="12"/>
      <c r="D23" s="11"/>
      <c r="E23" s="11"/>
    </row>
    <row r="24" spans="2:15" x14ac:dyDescent="0.4">
      <c r="B24" s="11" t="s">
        <v>41</v>
      </c>
      <c r="C24" s="11"/>
    </row>
    <row r="25" spans="2:15" x14ac:dyDescent="0.4">
      <c r="B25" s="11" t="s">
        <v>40</v>
      </c>
      <c r="C25" s="11"/>
    </row>
    <row r="26" spans="2:15" x14ac:dyDescent="0.4">
      <c r="B26" s="11"/>
      <c r="C26" s="11"/>
    </row>
    <row r="27" spans="2:15" x14ac:dyDescent="0.4">
      <c r="B27" s="11"/>
      <c r="C27" s="11"/>
    </row>
    <row r="28" spans="2:15" x14ac:dyDescent="0.4">
      <c r="B28" s="11"/>
      <c r="C28" s="11"/>
    </row>
    <row r="29" spans="2:15" x14ac:dyDescent="0.4">
      <c r="B29" s="11"/>
      <c r="C29" s="11"/>
    </row>
    <row r="30" spans="2:15" x14ac:dyDescent="0.4">
      <c r="B30" s="11"/>
      <c r="C30" s="11"/>
    </row>
  </sheetData>
  <mergeCells count="92">
    <mergeCell ref="L20:M20"/>
    <mergeCell ref="N20:O20"/>
    <mergeCell ref="L21:M21"/>
    <mergeCell ref="N21:O21"/>
    <mergeCell ref="L22:M22"/>
    <mergeCell ref="N22:O22"/>
    <mergeCell ref="L17:M17"/>
    <mergeCell ref="N17:O17"/>
    <mergeCell ref="L18:M18"/>
    <mergeCell ref="N18:O18"/>
    <mergeCell ref="L19:M19"/>
    <mergeCell ref="N19:O19"/>
    <mergeCell ref="H21:I21"/>
    <mergeCell ref="F22:G22"/>
    <mergeCell ref="H22:I22"/>
    <mergeCell ref="J17:K17"/>
    <mergeCell ref="J18:K18"/>
    <mergeCell ref="J19:K19"/>
    <mergeCell ref="J20:K20"/>
    <mergeCell ref="J21:K21"/>
    <mergeCell ref="J22:K22"/>
    <mergeCell ref="H20:I20"/>
    <mergeCell ref="F20:G20"/>
    <mergeCell ref="F21:G21"/>
    <mergeCell ref="F17:G17"/>
    <mergeCell ref="F18:G18"/>
    <mergeCell ref="F19:G19"/>
    <mergeCell ref="B21:C21"/>
    <mergeCell ref="B22:C22"/>
    <mergeCell ref="B20:C20"/>
    <mergeCell ref="N15:O16"/>
    <mergeCell ref="B15:C16"/>
    <mergeCell ref="B17:C17"/>
    <mergeCell ref="B18:C18"/>
    <mergeCell ref="B19:C19"/>
    <mergeCell ref="H17:I17"/>
    <mergeCell ref="H18:I18"/>
    <mergeCell ref="H19:I19"/>
    <mergeCell ref="D15:E15"/>
    <mergeCell ref="F15:G16"/>
    <mergeCell ref="H15:I16"/>
    <mergeCell ref="J15:K16"/>
    <mergeCell ref="L15:M16"/>
    <mergeCell ref="N11:O11"/>
    <mergeCell ref="L6:M6"/>
    <mergeCell ref="L7:M7"/>
    <mergeCell ref="L8:M8"/>
    <mergeCell ref="L9:M9"/>
    <mergeCell ref="L10:M10"/>
    <mergeCell ref="L11:M11"/>
    <mergeCell ref="N6:O6"/>
    <mergeCell ref="N7:O7"/>
    <mergeCell ref="N8:O8"/>
    <mergeCell ref="N9:O9"/>
    <mergeCell ref="N10:O10"/>
    <mergeCell ref="J11:K11"/>
    <mergeCell ref="H6:I6"/>
    <mergeCell ref="H7:I7"/>
    <mergeCell ref="H8:I8"/>
    <mergeCell ref="H9:I9"/>
    <mergeCell ref="H10:I10"/>
    <mergeCell ref="H11:I11"/>
    <mergeCell ref="J6:K6"/>
    <mergeCell ref="J7:K7"/>
    <mergeCell ref="J8:K8"/>
    <mergeCell ref="J9:K9"/>
    <mergeCell ref="J10:K10"/>
    <mergeCell ref="D11:E11"/>
    <mergeCell ref="F6:G6"/>
    <mergeCell ref="F7:G7"/>
    <mergeCell ref="F8:G8"/>
    <mergeCell ref="F9:G9"/>
    <mergeCell ref="F10:G10"/>
    <mergeCell ref="F11:G11"/>
    <mergeCell ref="D6:E6"/>
    <mergeCell ref="D7:E7"/>
    <mergeCell ref="D8:E8"/>
    <mergeCell ref="D9:E9"/>
    <mergeCell ref="D10:E10"/>
    <mergeCell ref="B6:B7"/>
    <mergeCell ref="B9:B10"/>
    <mergeCell ref="B8:C8"/>
    <mergeCell ref="B11:C11"/>
    <mergeCell ref="B5:C5"/>
    <mergeCell ref="N5:O5"/>
    <mergeCell ref="B3:O3"/>
    <mergeCell ref="M4:O4"/>
    <mergeCell ref="D5:E5"/>
    <mergeCell ref="F5:G5"/>
    <mergeCell ref="H5:I5"/>
    <mergeCell ref="J5:K5"/>
    <mergeCell ref="L5:M5"/>
  </mergeCells>
  <phoneticPr fontId="2"/>
  <pageMargins left="0.70866141732283472" right="0.51181102362204722" top="0.74803149606299213" bottom="0.74803149606299213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workbookViewId="0">
      <selection activeCell="F21" sqref="F21"/>
    </sheetView>
  </sheetViews>
  <sheetFormatPr defaultRowHeight="18.75" x14ac:dyDescent="0.4"/>
  <cols>
    <col min="1" max="1" width="9" style="14"/>
    <col min="2" max="6" width="10.5" style="14" bestFit="1" customWidth="1"/>
    <col min="7" max="7" width="11.625" style="14" bestFit="1" customWidth="1"/>
    <col min="8" max="8" width="9" style="14"/>
  </cols>
  <sheetData>
    <row r="1" spans="1:8" x14ac:dyDescent="0.4">
      <c r="A1" s="25" t="s">
        <v>34</v>
      </c>
    </row>
    <row r="3" spans="1:8" x14ac:dyDescent="0.4">
      <c r="B3" s="13" t="s">
        <v>22</v>
      </c>
      <c r="C3" s="13" t="s">
        <v>23</v>
      </c>
      <c r="D3" s="13" t="s">
        <v>24</v>
      </c>
      <c r="E3" s="13" t="s">
        <v>25</v>
      </c>
      <c r="F3" s="13" t="s">
        <v>26</v>
      </c>
      <c r="G3" s="13" t="s">
        <v>27</v>
      </c>
    </row>
    <row r="4" spans="1:8" x14ac:dyDescent="0.4">
      <c r="A4" s="14" t="s">
        <v>1</v>
      </c>
      <c r="B4" s="14">
        <v>52691056</v>
      </c>
      <c r="C4" s="14">
        <v>18794800</v>
      </c>
      <c r="D4" s="14">
        <v>32801986</v>
      </c>
      <c r="E4" s="14">
        <v>15246952</v>
      </c>
      <c r="F4" s="14">
        <v>14916245</v>
      </c>
      <c r="G4" s="14">
        <v>14588991</v>
      </c>
    </row>
    <row r="5" spans="1:8" x14ac:dyDescent="0.4">
      <c r="B5" s="14">
        <v>2531743</v>
      </c>
      <c r="C5" s="14">
        <v>1905200</v>
      </c>
      <c r="D5" s="14">
        <v>2680160</v>
      </c>
      <c r="E5" s="14">
        <v>1821632</v>
      </c>
      <c r="F5" s="14">
        <v>2475506</v>
      </c>
      <c r="G5" s="14">
        <v>2344384</v>
      </c>
    </row>
    <row r="6" spans="1:8" x14ac:dyDescent="0.4">
      <c r="B6" s="14">
        <v>11871409</v>
      </c>
      <c r="C6" s="14">
        <v>13732000</v>
      </c>
      <c r="D6" s="14">
        <v>12756298</v>
      </c>
      <c r="E6" s="14">
        <v>5373085</v>
      </c>
      <c r="F6" s="14">
        <v>6088844</v>
      </c>
      <c r="G6" s="14">
        <v>3983184</v>
      </c>
    </row>
    <row r="7" spans="1:8" x14ac:dyDescent="0.4">
      <c r="B7" s="14">
        <v>3305339</v>
      </c>
    </row>
    <row r="11" spans="1:8" s="16" customFormat="1" x14ac:dyDescent="0.4">
      <c r="A11" s="15"/>
      <c r="B11" s="15">
        <f t="shared" ref="B11:G11" si="0">SUM(B4:B10)</f>
        <v>70399547</v>
      </c>
      <c r="C11" s="15">
        <f t="shared" si="0"/>
        <v>34432000</v>
      </c>
      <c r="D11" s="15">
        <f t="shared" si="0"/>
        <v>48238444</v>
      </c>
      <c r="E11" s="15">
        <f t="shared" si="0"/>
        <v>22441669</v>
      </c>
      <c r="F11" s="15">
        <f t="shared" si="0"/>
        <v>23480595</v>
      </c>
      <c r="G11" s="15">
        <f t="shared" si="0"/>
        <v>20916559</v>
      </c>
      <c r="H11" s="15"/>
    </row>
    <row r="13" spans="1:8" x14ac:dyDescent="0.4">
      <c r="A13" s="14" t="s">
        <v>33</v>
      </c>
      <c r="B13" s="14">
        <v>56219095</v>
      </c>
      <c r="C13" s="14">
        <v>22006130</v>
      </c>
      <c r="D13" s="14">
        <v>35842800</v>
      </c>
      <c r="E13" s="14">
        <v>17805442</v>
      </c>
      <c r="F13" s="14">
        <v>17070343</v>
      </c>
      <c r="G13" s="14">
        <v>17196740</v>
      </c>
    </row>
    <row r="14" spans="1:8" x14ac:dyDescent="0.4">
      <c r="B14" s="14">
        <v>218475</v>
      </c>
      <c r="C14" s="14">
        <v>90200</v>
      </c>
      <c r="D14" s="14">
        <v>90200</v>
      </c>
      <c r="E14" s="14">
        <v>90200</v>
      </c>
      <c r="F14" s="14">
        <v>90200</v>
      </c>
      <c r="G14" s="14">
        <v>90200</v>
      </c>
    </row>
    <row r="15" spans="1:8" x14ac:dyDescent="0.4">
      <c r="B15" s="14">
        <v>2661743</v>
      </c>
      <c r="C15" s="14">
        <v>2085200</v>
      </c>
      <c r="D15" s="14">
        <v>2810160</v>
      </c>
      <c r="E15" s="14">
        <v>1951632</v>
      </c>
      <c r="F15" s="14">
        <v>2605506</v>
      </c>
      <c r="G15" s="14">
        <v>2474384</v>
      </c>
    </row>
    <row r="16" spans="1:8" x14ac:dyDescent="0.4">
      <c r="B16" s="14">
        <v>4446461</v>
      </c>
      <c r="C16" s="14">
        <v>7596490</v>
      </c>
      <c r="D16" s="14">
        <v>5698294</v>
      </c>
      <c r="E16" s="14">
        <v>4292535</v>
      </c>
      <c r="F16" s="14">
        <v>5343919</v>
      </c>
      <c r="G16" s="14">
        <v>2684984</v>
      </c>
    </row>
    <row r="17" spans="1:8" x14ac:dyDescent="0.4">
      <c r="B17" s="14">
        <v>4392237</v>
      </c>
    </row>
    <row r="19" spans="1:8" s="16" customFormat="1" x14ac:dyDescent="0.4">
      <c r="A19" s="15"/>
      <c r="B19" s="15">
        <f>SUM(B13:B18)</f>
        <v>67938011</v>
      </c>
      <c r="C19" s="15">
        <f>SUM(C13:C17)</f>
        <v>31778020</v>
      </c>
      <c r="D19" s="15">
        <f>SUM(D13:D17)</f>
        <v>44441454</v>
      </c>
      <c r="E19" s="15">
        <f>SUM(E13:E17)</f>
        <v>24139809</v>
      </c>
      <c r="F19" s="15">
        <f>SUM(F13:F17)</f>
        <v>25109968</v>
      </c>
      <c r="G19" s="15">
        <f>SUM(G13:G17)</f>
        <v>22446308</v>
      </c>
      <c r="H19" s="15"/>
    </row>
    <row r="21" spans="1:8" s="16" customFormat="1" x14ac:dyDescent="0.4">
      <c r="A21" s="15" t="s">
        <v>28</v>
      </c>
      <c r="B21" s="15">
        <v>18252360</v>
      </c>
      <c r="C21" s="15">
        <v>12739212</v>
      </c>
      <c r="D21" s="15">
        <v>16187328</v>
      </c>
      <c r="E21" s="15">
        <v>6639696</v>
      </c>
      <c r="F21" s="15">
        <v>6184960</v>
      </c>
      <c r="G21" s="15">
        <v>7134084</v>
      </c>
      <c r="H21" s="15"/>
    </row>
  </sheetData>
  <phoneticPr fontId="2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資料</vt:lpstr>
      <vt:lpstr>整理表</vt:lpstr>
      <vt:lpstr>資料!Print_Area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S001784 中村　泰之</dc:creator>
  <cp:lastModifiedBy>S002238 常澤　知志</cp:lastModifiedBy>
  <cp:lastPrinted>2025-03-19T02:41:42Z</cp:lastPrinted>
  <dcterms:created xsi:type="dcterms:W3CDTF">2023-02-07T09:18:18Z</dcterms:created>
  <dcterms:modified xsi:type="dcterms:W3CDTF">2025-03-19T02:42:31Z</dcterms:modified>
</cp:coreProperties>
</file>