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BFEE49F-0D10-4238-B374-62C8F6F316DA}" xr6:coauthVersionLast="47" xr6:coauthVersionMax="47" xr10:uidLastSave="{00000000-0000-0000-0000-000000000000}"/>
  <bookViews>
    <workbookView xWindow="-120" yWindow="-120" windowWidth="20730" windowHeight="11040" tabRatio="641" xr2:uid="{00000000-000D-0000-FFFF-FFFF00000000}"/>
  </bookViews>
  <sheets>
    <sheet name="【様式】（変更）収支予算書" sheetId="19" r:id="rId1"/>
    <sheet name="【記入例】（変更）収支予算書" sheetId="18" r:id="rId2"/>
    <sheet name="収支予算書 （第１回変更）" sheetId="6" state="hidden" r:id="rId3"/>
    <sheet name="※予算明細 (記載例)" sheetId="5" state="hidden" r:id="rId4"/>
    <sheet name="収支予算書 （第２回変更）" sheetId="8" state="hidden" r:id="rId5"/>
    <sheet name="収支決算書" sheetId="10" state="hidden" r:id="rId6"/>
    <sheet name="収支予算書（記載例）" sheetId="4" state="hidden" r:id="rId7"/>
    <sheet name="収支予算書 （第１回変更・記載例）" sheetId="7" state="hidden" r:id="rId8"/>
    <sheet name="収支予算書 （第２回変更・記載例）" sheetId="9" state="hidden" r:id="rId9"/>
    <sheet name="収支決算書（記載例）" sheetId="11" state="hidden" r:id="rId10"/>
  </sheets>
  <definedNames>
    <definedName name="_xlnm.Print_Area" localSheetId="1">'【記入例】（変更）収支予算書'!$A$1:$F$40</definedName>
    <definedName name="_xlnm.Print_Area" localSheetId="0">'【様式】（変更）収支予算書'!$A$1:$F$40</definedName>
    <definedName name="_xlnm.Print_Area" localSheetId="3">'※予算明細 (記載例)'!$A$1:$AQ$59</definedName>
    <definedName name="_xlnm.Print_Titles" localSheetId="3">'※予算明細 (記載例)'!$A:$A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9" l="1"/>
  <c r="D33" i="19"/>
  <c r="E14" i="19"/>
  <c r="D14" i="19"/>
  <c r="E14" i="18"/>
  <c r="D14" i="18"/>
  <c r="D33" i="18"/>
  <c r="E33" i="18"/>
  <c r="D31" i="6" l="1"/>
  <c r="C26" i="11" l="1"/>
  <c r="B6" i="11" s="1"/>
  <c r="C26" i="10"/>
  <c r="B6" i="10" s="1"/>
  <c r="C40" i="9"/>
  <c r="B7" i="9" s="1"/>
  <c r="C39" i="9"/>
  <c r="B6" i="9" s="1"/>
  <c r="C40" i="8"/>
  <c r="B7" i="8" s="1"/>
  <c r="C39" i="8"/>
  <c r="B6" i="8" s="1"/>
  <c r="C40" i="7"/>
  <c r="B7" i="7" s="1"/>
  <c r="C39" i="7"/>
  <c r="B6" i="7" s="1"/>
  <c r="AM53" i="5"/>
  <c r="AL53" i="5"/>
  <c r="AK53" i="5"/>
  <c r="AI53" i="5"/>
  <c r="AO55" i="5" s="1"/>
  <c r="AH53" i="5"/>
  <c r="AO54" i="5" s="1"/>
  <c r="AG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AE54" i="5" s="1"/>
  <c r="AQ54" i="5" s="1"/>
  <c r="K53" i="5"/>
  <c r="I53" i="5"/>
  <c r="H53" i="5"/>
  <c r="G53" i="5"/>
  <c r="E53" i="5"/>
  <c r="D53" i="5"/>
  <c r="C53" i="5"/>
  <c r="AE53" i="5"/>
  <c r="AM48" i="5"/>
  <c r="AL48" i="5"/>
  <c r="AK48" i="5"/>
  <c r="AI48" i="5"/>
  <c r="AH48" i="5"/>
  <c r="AO49" i="5" s="1"/>
  <c r="AG48" i="5"/>
  <c r="AO48" i="5" s="1"/>
  <c r="AC48" i="5"/>
  <c r="AB48" i="5"/>
  <c r="AA48" i="5"/>
  <c r="Y48" i="5"/>
  <c r="X48" i="5"/>
  <c r="W48" i="5"/>
  <c r="U48" i="5"/>
  <c r="T48" i="5"/>
  <c r="S48" i="5"/>
  <c r="Q48" i="5"/>
  <c r="P48" i="5"/>
  <c r="O48" i="5"/>
  <c r="M48" i="5"/>
  <c r="L48" i="5"/>
  <c r="K48" i="5"/>
  <c r="I48" i="5"/>
  <c r="H48" i="5"/>
  <c r="G48" i="5"/>
  <c r="E48" i="5"/>
  <c r="D48" i="5"/>
  <c r="C48" i="5"/>
  <c r="AM43" i="5"/>
  <c r="AL43" i="5"/>
  <c r="AK43" i="5"/>
  <c r="AI43" i="5"/>
  <c r="AH43" i="5"/>
  <c r="AG43" i="5"/>
  <c r="AO43" i="5" s="1"/>
  <c r="AC43" i="5"/>
  <c r="AB43" i="5"/>
  <c r="AA43" i="5"/>
  <c r="Y43" i="5"/>
  <c r="X43" i="5"/>
  <c r="W43" i="5"/>
  <c r="U43" i="5"/>
  <c r="T43" i="5"/>
  <c r="S43" i="5"/>
  <c r="Q43" i="5"/>
  <c r="P43" i="5"/>
  <c r="AE44" i="5"/>
  <c r="O43" i="5"/>
  <c r="M43" i="5"/>
  <c r="L43" i="5"/>
  <c r="K43" i="5"/>
  <c r="I43" i="5"/>
  <c r="H43" i="5"/>
  <c r="G43" i="5"/>
  <c r="E43" i="5"/>
  <c r="AE45" i="5" s="1"/>
  <c r="D43" i="5"/>
  <c r="C43" i="5"/>
  <c r="AM37" i="5"/>
  <c r="AL37" i="5"/>
  <c r="AK37" i="5"/>
  <c r="AI37" i="5"/>
  <c r="AO39" i="5"/>
  <c r="AH37" i="5"/>
  <c r="AO38" i="5" s="1"/>
  <c r="AG37" i="5"/>
  <c r="AO37" i="5" s="1"/>
  <c r="AC37" i="5"/>
  <c r="AB37" i="5"/>
  <c r="AA37" i="5"/>
  <c r="Y37" i="5"/>
  <c r="X37" i="5"/>
  <c r="AE38" i="5" s="1"/>
  <c r="AQ38" i="5" s="1"/>
  <c r="W37" i="5"/>
  <c r="U37" i="5"/>
  <c r="T37" i="5"/>
  <c r="S37" i="5"/>
  <c r="Q37" i="5"/>
  <c r="P37" i="5"/>
  <c r="O37" i="5"/>
  <c r="M37" i="5"/>
  <c r="L37" i="5"/>
  <c r="K37" i="5"/>
  <c r="I37" i="5"/>
  <c r="H37" i="5"/>
  <c r="G37" i="5"/>
  <c r="E37" i="5"/>
  <c r="D37" i="5"/>
  <c r="C37" i="5"/>
  <c r="AE37" i="5" s="1"/>
  <c r="AM32" i="5"/>
  <c r="AL32" i="5"/>
  <c r="AK32" i="5"/>
  <c r="AI32" i="5"/>
  <c r="AH32" i="5"/>
  <c r="AO33" i="5" s="1"/>
  <c r="AG32" i="5"/>
  <c r="AO32" i="5" s="1"/>
  <c r="AC32" i="5"/>
  <c r="AB32" i="5"/>
  <c r="AA32" i="5"/>
  <c r="Y32" i="5"/>
  <c r="X32" i="5"/>
  <c r="W32" i="5"/>
  <c r="U32" i="5"/>
  <c r="T32" i="5"/>
  <c r="S32" i="5"/>
  <c r="Q32" i="5"/>
  <c r="P32" i="5"/>
  <c r="O32" i="5"/>
  <c r="M32" i="5"/>
  <c r="L32" i="5"/>
  <c r="K32" i="5"/>
  <c r="I32" i="5"/>
  <c r="H32" i="5"/>
  <c r="G32" i="5"/>
  <c r="AE32" i="5" s="1"/>
  <c r="E32" i="5"/>
  <c r="D32" i="5"/>
  <c r="C32" i="5"/>
  <c r="AM27" i="5"/>
  <c r="AL27" i="5"/>
  <c r="AK27" i="5"/>
  <c r="AI27" i="5"/>
  <c r="AO29" i="5" s="1"/>
  <c r="AH27" i="5"/>
  <c r="AO28" i="5" s="1"/>
  <c r="AG27" i="5"/>
  <c r="AC27" i="5"/>
  <c r="AB27" i="5"/>
  <c r="AA27" i="5"/>
  <c r="Y27" i="5"/>
  <c r="X27" i="5"/>
  <c r="X57" i="5" s="1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AE27" i="5" s="1"/>
  <c r="AM20" i="5"/>
  <c r="AL20" i="5"/>
  <c r="AK20" i="5"/>
  <c r="AI20" i="5"/>
  <c r="AO22" i="5" s="1"/>
  <c r="AH20" i="5"/>
  <c r="AO21" i="5" s="1"/>
  <c r="AG20" i="5"/>
  <c r="AO20" i="5"/>
  <c r="AC20" i="5"/>
  <c r="AB20" i="5"/>
  <c r="AA20" i="5"/>
  <c r="Y20" i="5"/>
  <c r="X20" i="5"/>
  <c r="W20" i="5"/>
  <c r="U20" i="5"/>
  <c r="T20" i="5"/>
  <c r="S20" i="5"/>
  <c r="Q20" i="5"/>
  <c r="P20" i="5"/>
  <c r="O20" i="5"/>
  <c r="M20" i="5"/>
  <c r="L20" i="5"/>
  <c r="K20" i="5"/>
  <c r="I20" i="5"/>
  <c r="H20" i="5"/>
  <c r="G20" i="5"/>
  <c r="E20" i="5"/>
  <c r="D20" i="5"/>
  <c r="C20" i="5"/>
  <c r="AM16" i="5"/>
  <c r="AL16" i="5"/>
  <c r="AK16" i="5"/>
  <c r="AI16" i="5"/>
  <c r="AO18" i="5" s="1"/>
  <c r="AH16" i="5"/>
  <c r="AO17" i="5" s="1"/>
  <c r="AG16" i="5"/>
  <c r="AC16" i="5"/>
  <c r="AB16" i="5"/>
  <c r="AA16" i="5"/>
  <c r="Y16" i="5"/>
  <c r="X16" i="5"/>
  <c r="W16" i="5"/>
  <c r="U16" i="5"/>
  <c r="T16" i="5"/>
  <c r="S16" i="5"/>
  <c r="Q16" i="5"/>
  <c r="P16" i="5"/>
  <c r="O16" i="5"/>
  <c r="M16" i="5"/>
  <c r="L16" i="5"/>
  <c r="K16" i="5"/>
  <c r="I16" i="5"/>
  <c r="H16" i="5"/>
  <c r="G16" i="5"/>
  <c r="E16" i="5"/>
  <c r="D16" i="5"/>
  <c r="AE17" i="5" s="1"/>
  <c r="C16" i="5"/>
  <c r="AM11" i="5"/>
  <c r="AL11" i="5"/>
  <c r="AK11" i="5"/>
  <c r="AI11" i="5"/>
  <c r="AO13" i="5" s="1"/>
  <c r="AH11" i="5"/>
  <c r="AO12" i="5" s="1"/>
  <c r="AG11" i="5"/>
  <c r="AO11" i="5"/>
  <c r="AC11" i="5"/>
  <c r="AB11" i="5"/>
  <c r="AA11" i="5"/>
  <c r="Y11" i="5"/>
  <c r="X11" i="5"/>
  <c r="W11" i="5"/>
  <c r="U11" i="5"/>
  <c r="T11" i="5"/>
  <c r="AE12" i="5" s="1"/>
  <c r="AQ12" i="5" s="1"/>
  <c r="S11" i="5"/>
  <c r="Q11" i="5"/>
  <c r="P11" i="5"/>
  <c r="O11" i="5"/>
  <c r="M11" i="5"/>
  <c r="L11" i="5"/>
  <c r="K11" i="5"/>
  <c r="I11" i="5"/>
  <c r="AE13" i="5" s="1"/>
  <c r="H11" i="5"/>
  <c r="G11" i="5"/>
  <c r="E11" i="5"/>
  <c r="D11" i="5"/>
  <c r="C11" i="5"/>
  <c r="AM7" i="5"/>
  <c r="AO9" i="5" s="1"/>
  <c r="AL7" i="5"/>
  <c r="AL57" i="5" s="1"/>
  <c r="AK7" i="5"/>
  <c r="AI7" i="5"/>
  <c r="AH7" i="5"/>
  <c r="AH57" i="5"/>
  <c r="AG7" i="5"/>
  <c r="AC7" i="5"/>
  <c r="AB7" i="5"/>
  <c r="AA7" i="5"/>
  <c r="Y7" i="5"/>
  <c r="X7" i="5"/>
  <c r="W7" i="5"/>
  <c r="U7" i="5"/>
  <c r="T7" i="5"/>
  <c r="S7" i="5"/>
  <c r="Q7" i="5"/>
  <c r="P7" i="5"/>
  <c r="P57" i="5" s="1"/>
  <c r="O7" i="5"/>
  <c r="M7" i="5"/>
  <c r="L7" i="5"/>
  <c r="K7" i="5"/>
  <c r="K57" i="5" s="1"/>
  <c r="I7" i="5"/>
  <c r="H7" i="5"/>
  <c r="G7" i="5"/>
  <c r="AE7" i="5" s="1"/>
  <c r="E7" i="5"/>
  <c r="E57" i="5" s="1"/>
  <c r="D7" i="5"/>
  <c r="AE8" i="5" s="1"/>
  <c r="C7" i="5"/>
  <c r="C26" i="4"/>
  <c r="B6" i="4"/>
  <c r="I57" i="5" l="1"/>
  <c r="AE18" i="5"/>
  <c r="AQ18" i="5" s="1"/>
  <c r="B23" i="9" s="1"/>
  <c r="D23" i="9" s="1"/>
  <c r="AA57" i="5"/>
  <c r="AQ37" i="5"/>
  <c r="AB57" i="5"/>
  <c r="Q57" i="5"/>
  <c r="T57" i="5"/>
  <c r="AQ27" i="5"/>
  <c r="B26" i="7" s="1"/>
  <c r="D26" i="7" s="1"/>
  <c r="AO16" i="5"/>
  <c r="AE21" i="5"/>
  <c r="AQ21" i="5" s="1"/>
  <c r="O57" i="5"/>
  <c r="AE28" i="5"/>
  <c r="AQ28" i="5" s="1"/>
  <c r="AC57" i="5"/>
  <c r="AO34" i="5"/>
  <c r="AO50" i="5"/>
  <c r="G57" i="5"/>
  <c r="AQ17" i="5"/>
  <c r="W57" i="5"/>
  <c r="AO27" i="5"/>
  <c r="AE43" i="5"/>
  <c r="AQ43" i="5" s="1"/>
  <c r="AO44" i="5"/>
  <c r="AE50" i="5"/>
  <c r="AQ50" i="5" s="1"/>
  <c r="B35" i="9" s="1"/>
  <c r="D35" i="9" s="1"/>
  <c r="AO53" i="5"/>
  <c r="AQ44" i="5"/>
  <c r="B33" i="7" s="1"/>
  <c r="D33" i="7" s="1"/>
  <c r="AK57" i="5"/>
  <c r="AE34" i="5"/>
  <c r="AE33" i="5"/>
  <c r="AQ33" i="5" s="1"/>
  <c r="B29" i="7" s="1"/>
  <c r="D29" i="7" s="1"/>
  <c r="AI57" i="5"/>
  <c r="AE55" i="5"/>
  <c r="AQ55" i="5" s="1"/>
  <c r="B24" i="11" s="1"/>
  <c r="D24" i="11" s="1"/>
  <c r="B37" i="9"/>
  <c r="D37" i="9" s="1"/>
  <c r="B23" i="7"/>
  <c r="D23" i="7" s="1"/>
  <c r="B22" i="9"/>
  <c r="D22" i="9" s="1"/>
  <c r="B24" i="9"/>
  <c r="D24" i="9" s="1"/>
  <c r="B25" i="7"/>
  <c r="D25" i="7" s="1"/>
  <c r="B30" i="7"/>
  <c r="D30" i="7" s="1"/>
  <c r="B21" i="4"/>
  <c r="D21" i="4" s="1"/>
  <c r="AQ53" i="5"/>
  <c r="B36" i="9"/>
  <c r="D36" i="9" s="1"/>
  <c r="B37" i="7"/>
  <c r="D37" i="7" s="1"/>
  <c r="B31" i="7"/>
  <c r="D31" i="7" s="1"/>
  <c r="B30" i="9"/>
  <c r="D30" i="9" s="1"/>
  <c r="AQ13" i="5"/>
  <c r="B26" i="9"/>
  <c r="D26" i="9" s="1"/>
  <c r="B27" i="7"/>
  <c r="D27" i="7" s="1"/>
  <c r="AQ32" i="5"/>
  <c r="C57" i="5"/>
  <c r="Y57" i="5"/>
  <c r="U57" i="5"/>
  <c r="B23" i="11"/>
  <c r="D23" i="11" s="1"/>
  <c r="B19" i="4"/>
  <c r="D19" i="4" s="1"/>
  <c r="AO45" i="5"/>
  <c r="AQ45" i="5" s="1"/>
  <c r="L57" i="5"/>
  <c r="AO7" i="5"/>
  <c r="AO57" i="5" s="1"/>
  <c r="B20" i="9"/>
  <c r="D20" i="9" s="1"/>
  <c r="B21" i="7"/>
  <c r="D21" i="7" s="1"/>
  <c r="AE22" i="5"/>
  <c r="AQ22" i="5" s="1"/>
  <c r="D57" i="5"/>
  <c r="H57" i="5"/>
  <c r="M57" i="5"/>
  <c r="S57" i="5"/>
  <c r="AM57" i="5"/>
  <c r="AE29" i="5"/>
  <c r="AQ29" i="5" s="1"/>
  <c r="AE39" i="5"/>
  <c r="AQ39" i="5" s="1"/>
  <c r="AE48" i="5"/>
  <c r="AQ48" i="5" s="1"/>
  <c r="B17" i="11"/>
  <c r="D17" i="11" s="1"/>
  <c r="AE9" i="5"/>
  <c r="AG57" i="5"/>
  <c r="AO59" i="5"/>
  <c r="AE11" i="5"/>
  <c r="AQ11" i="5" s="1"/>
  <c r="AE16" i="5"/>
  <c r="AQ16" i="5" s="1"/>
  <c r="AE20" i="5"/>
  <c r="AQ20" i="5" s="1"/>
  <c r="AE49" i="5"/>
  <c r="AQ49" i="5" s="1"/>
  <c r="AO8" i="5"/>
  <c r="B32" i="9" l="1"/>
  <c r="D32" i="9" s="1"/>
  <c r="B22" i="4"/>
  <c r="D22" i="4" s="1"/>
  <c r="B32" i="7"/>
  <c r="D32" i="7" s="1"/>
  <c r="B28" i="9"/>
  <c r="D28" i="9" s="1"/>
  <c r="AQ34" i="5"/>
  <c r="AO58" i="5"/>
  <c r="B32" i="8"/>
  <c r="D32" i="8" s="1"/>
  <c r="B22" i="10"/>
  <c r="D22" i="10" s="1"/>
  <c r="B23" i="8"/>
  <c r="D23" i="8" s="1"/>
  <c r="B29" i="8"/>
  <c r="D29" i="8" s="1"/>
  <c r="B26" i="8"/>
  <c r="D26" i="8" s="1"/>
  <c r="B36" i="8"/>
  <c r="D36" i="8" s="1"/>
  <c r="B27" i="8"/>
  <c r="D27" i="8" s="1"/>
  <c r="B31" i="8"/>
  <c r="D31" i="8" s="1"/>
  <c r="B28" i="8"/>
  <c r="D28" i="8" s="1"/>
  <c r="B23" i="6"/>
  <c r="C23" i="6" s="1"/>
  <c r="B34" i="6"/>
  <c r="C34" i="6" s="1"/>
  <c r="B30" i="8"/>
  <c r="D30" i="8" s="1"/>
  <c r="B24" i="6"/>
  <c r="C24" i="6" s="1"/>
  <c r="B18" i="4"/>
  <c r="D18" i="4" s="1"/>
  <c r="B24" i="7"/>
  <c r="D24" i="7" s="1"/>
  <c r="AQ7" i="5"/>
  <c r="B24" i="4"/>
  <c r="D24" i="4" s="1"/>
  <c r="B36" i="7"/>
  <c r="D36" i="7" s="1"/>
  <c r="B35" i="7"/>
  <c r="D35" i="7" s="1"/>
  <c r="B34" i="9"/>
  <c r="D34" i="9" s="1"/>
  <c r="B22" i="11"/>
  <c r="D22" i="11" s="1"/>
  <c r="B33" i="9"/>
  <c r="D33" i="9" s="1"/>
  <c r="B22" i="7"/>
  <c r="D22" i="7" s="1"/>
  <c r="B17" i="4"/>
  <c r="D17" i="4" s="1"/>
  <c r="AE59" i="5"/>
  <c r="AQ9" i="5"/>
  <c r="B23" i="4"/>
  <c r="D23" i="4" s="1"/>
  <c r="B34" i="7"/>
  <c r="D34" i="7" s="1"/>
  <c r="B25" i="9"/>
  <c r="D25" i="9" s="1"/>
  <c r="B18" i="11"/>
  <c r="D18" i="11" s="1"/>
  <c r="AQ8" i="5"/>
  <c r="AE58" i="5"/>
  <c r="B16" i="11"/>
  <c r="D16" i="11" s="1"/>
  <c r="B21" i="9"/>
  <c r="D21" i="9" s="1"/>
  <c r="B27" i="9"/>
  <c r="D27" i="9" s="1"/>
  <c r="B19" i="11"/>
  <c r="D19" i="11" s="1"/>
  <c r="B37" i="8"/>
  <c r="D37" i="8" s="1"/>
  <c r="B20" i="6"/>
  <c r="C20" i="6" s="1"/>
  <c r="B20" i="7"/>
  <c r="D20" i="7" s="1"/>
  <c r="B16" i="4"/>
  <c r="D16" i="4" s="1"/>
  <c r="AE57" i="5"/>
  <c r="B31" i="9"/>
  <c r="D31" i="9" s="1"/>
  <c r="B21" i="11"/>
  <c r="D21" i="11" s="1"/>
  <c r="B20" i="4"/>
  <c r="D20" i="4" s="1"/>
  <c r="B28" i="7"/>
  <c r="D28" i="7" s="1"/>
  <c r="B24" i="8"/>
  <c r="D24" i="8" s="1"/>
  <c r="B35" i="6"/>
  <c r="C35" i="6" s="1"/>
  <c r="B18" i="10"/>
  <c r="D18" i="10" s="1"/>
  <c r="B25" i="8"/>
  <c r="D25" i="8" s="1"/>
  <c r="B19" i="6"/>
  <c r="C19" i="6" s="1"/>
  <c r="B35" i="8"/>
  <c r="D35" i="8" s="1"/>
  <c r="B29" i="6"/>
  <c r="C29" i="6" s="1"/>
  <c r="B20" i="8"/>
  <c r="D20" i="8" s="1"/>
  <c r="B36" i="6"/>
  <c r="C36" i="6" s="1"/>
  <c r="B28" i="6"/>
  <c r="C28" i="6" s="1"/>
  <c r="B20" i="10"/>
  <c r="D20" i="10" s="1"/>
  <c r="B21" i="8"/>
  <c r="D21" i="8" s="1"/>
  <c r="B16" i="10"/>
  <c r="D16" i="10" s="1"/>
  <c r="B33" i="6"/>
  <c r="C33" i="6" s="1"/>
  <c r="B29" i="9" l="1"/>
  <c r="D29" i="9" s="1"/>
  <c r="B20" i="11"/>
  <c r="D20" i="11" s="1"/>
  <c r="B33" i="8"/>
  <c r="D33" i="8" s="1"/>
  <c r="B27" i="6"/>
  <c r="C27" i="6" s="1"/>
  <c r="B19" i="10"/>
  <c r="D19" i="10" s="1"/>
  <c r="B17" i="10"/>
  <c r="D17" i="10" s="1"/>
  <c r="B21" i="10"/>
  <c r="D21" i="10" s="1"/>
  <c r="B37" i="6"/>
  <c r="C37" i="6" s="1"/>
  <c r="B22" i="8"/>
  <c r="D22" i="8" s="1"/>
  <c r="B24" i="10"/>
  <c r="D24" i="10" s="1"/>
  <c r="B31" i="6"/>
  <c r="C31" i="6" s="1"/>
  <c r="B18" i="8"/>
  <c r="D18" i="8" s="1"/>
  <c r="B34" i="8"/>
  <c r="D34" i="8" s="1"/>
  <c r="B19" i="7"/>
  <c r="AQ58" i="5"/>
  <c r="B18" i="9"/>
  <c r="B15" i="4"/>
  <c r="B18" i="7"/>
  <c r="AQ57" i="5"/>
  <c r="B22" i="6"/>
  <c r="C22" i="6" s="1"/>
  <c r="B19" i="9"/>
  <c r="AQ59" i="5"/>
  <c r="B15" i="11"/>
  <c r="B25" i="6"/>
  <c r="C25" i="6" s="1"/>
  <c r="B23" i="10"/>
  <c r="D23" i="10" s="1"/>
  <c r="B21" i="6"/>
  <c r="B26" i="6"/>
  <c r="C26" i="6" s="1"/>
  <c r="B30" i="6"/>
  <c r="C30" i="6" s="1"/>
  <c r="B18" i="6"/>
  <c r="B19" i="8"/>
  <c r="B15" i="10"/>
  <c r="D39" i="8" l="1"/>
  <c r="B8" i="8" s="1"/>
  <c r="B11" i="8" s="1"/>
  <c r="B39" i="8"/>
  <c r="B26" i="11"/>
  <c r="D15" i="11"/>
  <c r="D26" i="11" s="1"/>
  <c r="B7" i="11" s="1"/>
  <c r="B9" i="11" s="1"/>
  <c r="B39" i="7"/>
  <c r="D18" i="7"/>
  <c r="D39" i="7" s="1"/>
  <c r="B8" i="7" s="1"/>
  <c r="B11" i="7" s="1"/>
  <c r="D19" i="7"/>
  <c r="D40" i="7" s="1"/>
  <c r="B9" i="7" s="1"/>
  <c r="B12" i="7" s="1"/>
  <c r="B40" i="7"/>
  <c r="B26" i="4"/>
  <c r="D15" i="4"/>
  <c r="D26" i="4" s="1"/>
  <c r="B7" i="4" s="1"/>
  <c r="B9" i="4" s="1"/>
  <c r="B40" i="9"/>
  <c r="D19" i="9"/>
  <c r="D40" i="9" s="1"/>
  <c r="B9" i="9" s="1"/>
  <c r="B12" i="9" s="1"/>
  <c r="B39" i="9"/>
  <c r="D18" i="9"/>
  <c r="D39" i="9" s="1"/>
  <c r="B8" i="9" s="1"/>
  <c r="B11" i="9" s="1"/>
  <c r="D39" i="6"/>
  <c r="B9" i="6" s="1"/>
  <c r="C21" i="6"/>
  <c r="C39" i="6" s="1"/>
  <c r="B7" i="6" s="1"/>
  <c r="B39" i="6"/>
  <c r="D19" i="8"/>
  <c r="D40" i="8" s="1"/>
  <c r="B9" i="8" s="1"/>
  <c r="B12" i="8" s="1"/>
  <c r="B40" i="8"/>
  <c r="D15" i="10"/>
  <c r="D26" i="10" s="1"/>
  <c r="B7" i="10" s="1"/>
  <c r="B9" i="10" s="1"/>
  <c r="B26" i="10"/>
  <c r="D38" i="6"/>
  <c r="B8" i="6" s="1"/>
  <c r="C18" i="6"/>
  <c r="B12" i="6" l="1"/>
  <c r="B32" i="6"/>
  <c r="C32" i="6" s="1"/>
  <c r="C38" i="6" s="1"/>
  <c r="B6" i="6" s="1"/>
  <c r="B11" i="6" s="1"/>
  <c r="B38" i="6" l="1"/>
</calcChain>
</file>

<file path=xl/sharedStrings.xml><?xml version="1.0" encoding="utf-8"?>
<sst xmlns="http://schemas.openxmlformats.org/spreadsheetml/2006/main" count="563" uniqueCount="187">
  <si>
    <t>活動内容</t>
    <rPh sb="0" eb="2">
      <t>カツドウ</t>
    </rPh>
    <rPh sb="2" eb="4">
      <t>ナイヨウ</t>
    </rPh>
    <phoneticPr fontId="2"/>
  </si>
  <si>
    <t>合計</t>
    <rPh sb="0" eb="2">
      <t>ゴウケイ</t>
    </rPh>
    <phoneticPr fontId="2"/>
  </si>
  <si>
    <t>賃金</t>
    <rPh sb="0" eb="2">
      <t>チンギン</t>
    </rPh>
    <phoneticPr fontId="2"/>
  </si>
  <si>
    <t>≪事業活動に係る経費≫</t>
    <rPh sb="1" eb="3">
      <t>ジギョウ</t>
    </rPh>
    <rPh sb="3" eb="5">
      <t>カツドウ</t>
    </rPh>
    <rPh sb="6" eb="7">
      <t>カカ</t>
    </rPh>
    <rPh sb="8" eb="10">
      <t>ケイヒ</t>
    </rPh>
    <phoneticPr fontId="2"/>
  </si>
  <si>
    <t>合　計</t>
    <rPh sb="0" eb="1">
      <t>ア</t>
    </rPh>
    <rPh sb="2" eb="3">
      <t>ケイ</t>
    </rPh>
    <phoneticPr fontId="2"/>
  </si>
  <si>
    <t>事務局員に対する給与</t>
    <rPh sb="0" eb="3">
      <t>ジムキョク</t>
    </rPh>
    <rPh sb="3" eb="4">
      <t>イン</t>
    </rPh>
    <rPh sb="5" eb="6">
      <t>タイ</t>
    </rPh>
    <rPh sb="8" eb="10">
      <t>キュウヨ</t>
    </rPh>
    <phoneticPr fontId="2"/>
  </si>
  <si>
    <t>報償費</t>
    <rPh sb="0" eb="2">
      <t>ホウショウ</t>
    </rPh>
    <rPh sb="2" eb="3">
      <t>ヒ</t>
    </rPh>
    <phoneticPr fontId="2"/>
  </si>
  <si>
    <t>講師等への謝礼</t>
    <rPh sb="0" eb="2">
      <t>コウシ</t>
    </rPh>
    <rPh sb="2" eb="3">
      <t>ナド</t>
    </rPh>
    <rPh sb="5" eb="7">
      <t>シャレイ</t>
    </rPh>
    <phoneticPr fontId="2"/>
  </si>
  <si>
    <t>物品借用謝礼</t>
    <rPh sb="0" eb="2">
      <t>ブッピン</t>
    </rPh>
    <rPh sb="2" eb="4">
      <t>シャクヨウ</t>
    </rPh>
    <rPh sb="4" eb="6">
      <t>シャレイ</t>
    </rPh>
    <phoneticPr fontId="2"/>
  </si>
  <si>
    <t>イベント等景品</t>
    <rPh sb="4" eb="5">
      <t>ナド</t>
    </rPh>
    <rPh sb="5" eb="7">
      <t>ケイヒン</t>
    </rPh>
    <phoneticPr fontId="2"/>
  </si>
  <si>
    <t>旅費</t>
    <rPh sb="0" eb="2">
      <t>リョヒ</t>
    </rPh>
    <phoneticPr fontId="2"/>
  </si>
  <si>
    <t>視察研修の交通費</t>
    <rPh sb="0" eb="2">
      <t>シサツ</t>
    </rPh>
    <rPh sb="2" eb="4">
      <t>ケンシュウ</t>
    </rPh>
    <rPh sb="5" eb="8">
      <t>コウツウヒ</t>
    </rPh>
    <phoneticPr fontId="2"/>
  </si>
  <si>
    <t>協議等の出張の交通費</t>
    <rPh sb="0" eb="2">
      <t>キョウギ</t>
    </rPh>
    <rPh sb="2" eb="3">
      <t>ナド</t>
    </rPh>
    <rPh sb="4" eb="6">
      <t>シュッチョウ</t>
    </rPh>
    <rPh sb="7" eb="10">
      <t>コウツウヒ</t>
    </rPh>
    <phoneticPr fontId="2"/>
  </si>
  <si>
    <t>需用費</t>
    <rPh sb="0" eb="3">
      <t>ジュヨウヒ</t>
    </rPh>
    <phoneticPr fontId="2"/>
  </si>
  <si>
    <t>食糧費（お茶等）</t>
    <rPh sb="0" eb="2">
      <t>ショクリョウ</t>
    </rPh>
    <rPh sb="2" eb="3">
      <t>ヒ</t>
    </rPh>
    <rPh sb="5" eb="6">
      <t>チャ</t>
    </rPh>
    <rPh sb="6" eb="7">
      <t>ナド</t>
    </rPh>
    <phoneticPr fontId="2"/>
  </si>
  <si>
    <t>事務用消耗品</t>
    <rPh sb="0" eb="2">
      <t>ジム</t>
    </rPh>
    <rPh sb="2" eb="3">
      <t>ヨウ</t>
    </rPh>
    <rPh sb="3" eb="5">
      <t>ショウモウ</t>
    </rPh>
    <rPh sb="5" eb="6">
      <t>ヒン</t>
    </rPh>
    <phoneticPr fontId="2"/>
  </si>
  <si>
    <t>広報紙・冊子・資料印刷等</t>
    <rPh sb="0" eb="2">
      <t>コウホウ</t>
    </rPh>
    <rPh sb="2" eb="3">
      <t>カミ</t>
    </rPh>
    <rPh sb="4" eb="6">
      <t>サッシ</t>
    </rPh>
    <rPh sb="7" eb="9">
      <t>シリョウ</t>
    </rPh>
    <rPh sb="9" eb="11">
      <t>インサツ</t>
    </rPh>
    <rPh sb="11" eb="12">
      <t>ナド</t>
    </rPh>
    <phoneticPr fontId="2"/>
  </si>
  <si>
    <t>役務費</t>
    <rPh sb="0" eb="2">
      <t>エキム</t>
    </rPh>
    <rPh sb="2" eb="3">
      <t>ヒ</t>
    </rPh>
    <phoneticPr fontId="2"/>
  </si>
  <si>
    <t>郵便代</t>
    <rPh sb="0" eb="2">
      <t>ユウビン</t>
    </rPh>
    <rPh sb="2" eb="3">
      <t>ダイ</t>
    </rPh>
    <phoneticPr fontId="2"/>
  </si>
  <si>
    <t>電話代</t>
    <rPh sb="0" eb="2">
      <t>デンワ</t>
    </rPh>
    <rPh sb="2" eb="3">
      <t>ダイ</t>
    </rPh>
    <phoneticPr fontId="2"/>
  </si>
  <si>
    <t>事務所光熱水費</t>
    <rPh sb="0" eb="2">
      <t>ジム</t>
    </rPh>
    <rPh sb="2" eb="3">
      <t>ショ</t>
    </rPh>
    <rPh sb="3" eb="7">
      <t>コウネツスイヒ</t>
    </rPh>
    <phoneticPr fontId="2"/>
  </si>
  <si>
    <t>事務所改修（軽微なもの）</t>
    <rPh sb="0" eb="2">
      <t>ジム</t>
    </rPh>
    <rPh sb="2" eb="3">
      <t>ショ</t>
    </rPh>
    <rPh sb="3" eb="5">
      <t>カイシュウ</t>
    </rPh>
    <rPh sb="6" eb="8">
      <t>ケイビ</t>
    </rPh>
    <phoneticPr fontId="2"/>
  </si>
  <si>
    <t>手数料（振込手数料等）</t>
    <rPh sb="0" eb="3">
      <t>テスウリョウ</t>
    </rPh>
    <rPh sb="4" eb="6">
      <t>フリコミ</t>
    </rPh>
    <rPh sb="6" eb="9">
      <t>テスウリョウ</t>
    </rPh>
    <rPh sb="9" eb="10">
      <t>ナド</t>
    </rPh>
    <phoneticPr fontId="2"/>
  </si>
  <si>
    <t>委託料</t>
    <rPh sb="0" eb="3">
      <t>イタクリョウ</t>
    </rPh>
    <phoneticPr fontId="2"/>
  </si>
  <si>
    <t>会場設営委託</t>
    <rPh sb="0" eb="2">
      <t>カイジョウ</t>
    </rPh>
    <rPh sb="2" eb="4">
      <t>セツエイ</t>
    </rPh>
    <rPh sb="4" eb="6">
      <t>イタク</t>
    </rPh>
    <phoneticPr fontId="2"/>
  </si>
  <si>
    <t>警備委託</t>
    <rPh sb="0" eb="2">
      <t>ケイビ</t>
    </rPh>
    <rPh sb="2" eb="4">
      <t>イタク</t>
    </rPh>
    <phoneticPr fontId="2"/>
  </si>
  <si>
    <t>アンケート等調査委託</t>
    <rPh sb="5" eb="6">
      <t>ナド</t>
    </rPh>
    <rPh sb="6" eb="8">
      <t>チョウサ</t>
    </rPh>
    <rPh sb="8" eb="10">
      <t>イタク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</si>
  <si>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</si>
  <si>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</si>
  <si>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駐車場使用料</t>
    <rPh sb="0" eb="3">
      <t>チュウシャジョウ</t>
    </rPh>
    <rPh sb="3" eb="5">
      <t>シヨウ</t>
    </rPh>
    <rPh sb="5" eb="6">
      <t>リョウ</t>
    </rPh>
    <phoneticPr fontId="2"/>
  </si>
  <si>
    <t>特殊機材・レンタカー等借上げ</t>
    <rPh sb="0" eb="2">
      <t>トクシュ</t>
    </rPh>
    <rPh sb="2" eb="4">
      <t>キザイ</t>
    </rPh>
    <rPh sb="10" eb="11">
      <t>ナド</t>
    </rPh>
    <rPh sb="11" eb="13">
      <t>カリア</t>
    </rPh>
    <phoneticPr fontId="2"/>
  </si>
  <si>
    <t>物品（備品）リース料</t>
    <rPh sb="0" eb="2">
      <t>ブッピン</t>
    </rPh>
    <rPh sb="3" eb="5">
      <t>ビヒン</t>
    </rPh>
    <rPh sb="9" eb="10">
      <t>リョウ</t>
    </rPh>
    <phoneticPr fontId="2"/>
  </si>
  <si>
    <t>事務所家賃　　など</t>
    <rPh sb="0" eb="2">
      <t>ジム</t>
    </rPh>
    <rPh sb="2" eb="3">
      <t>ショ</t>
    </rPh>
    <rPh sb="3" eb="5">
      <t>ヤチン</t>
    </rPh>
    <phoneticPr fontId="2"/>
  </si>
  <si>
    <t>　　　　　　　　　　など</t>
    <phoneticPr fontId="2"/>
  </si>
  <si>
    <t>保険料　　　　　など</t>
    <rPh sb="0" eb="2">
      <t>ホケン</t>
    </rPh>
    <rPh sb="2" eb="3">
      <t>リョウ</t>
    </rPh>
    <phoneticPr fontId="2"/>
  </si>
  <si>
    <t>　　　</t>
    <phoneticPr fontId="2"/>
  </si>
  <si>
    <t>原材料費</t>
    <rPh sb="0" eb="3">
      <t>ゲンザイリョウ</t>
    </rPh>
    <rPh sb="3" eb="4">
      <t>ヒ</t>
    </rPh>
    <phoneticPr fontId="2"/>
  </si>
  <si>
    <t>食材料</t>
    <rPh sb="0" eb="1">
      <t>ショク</t>
    </rPh>
    <rPh sb="1" eb="3">
      <t>ザイリョウ</t>
    </rPh>
    <phoneticPr fontId="2"/>
  </si>
  <si>
    <t>花苗等の購入</t>
    <rPh sb="0" eb="1">
      <t>ハナ</t>
    </rPh>
    <rPh sb="1" eb="2">
      <t>ナエ</t>
    </rPh>
    <rPh sb="2" eb="3">
      <t>ナド</t>
    </rPh>
    <rPh sb="4" eb="6">
      <t>コウニュウ</t>
    </rPh>
    <phoneticPr fontId="2"/>
  </si>
  <si>
    <t>備品購入費</t>
    <rPh sb="0" eb="2">
      <t>ビヒン</t>
    </rPh>
    <rPh sb="2" eb="5">
      <t>コウニュウヒ</t>
    </rPh>
    <phoneticPr fontId="2"/>
  </si>
  <si>
    <t>電話機、物置</t>
  </si>
  <si>
    <t>机、イス、パソコン、</t>
    <rPh sb="0" eb="1">
      <t>ツクエ</t>
    </rPh>
    <phoneticPr fontId="2"/>
  </si>
  <si>
    <t>プリンタ、カメラ、エアコン、</t>
    <phoneticPr fontId="2"/>
  </si>
  <si>
    <t>その他</t>
    <rPh sb="2" eb="3">
      <t>タ</t>
    </rPh>
    <phoneticPr fontId="2"/>
  </si>
  <si>
    <t>健康増進及び地域福祉</t>
  </si>
  <si>
    <t>防災及び防犯</t>
  </si>
  <si>
    <t>地域交流・多世代交流</t>
  </si>
  <si>
    <t>地域の情報発信</t>
  </si>
  <si>
    <t>地域計画作成</t>
  </si>
  <si>
    <t>組織運営に係る経費</t>
    <rPh sb="0" eb="2">
      <t>ソシキ</t>
    </rPh>
    <rPh sb="2" eb="4">
      <t>ウンエイ</t>
    </rPh>
    <rPh sb="5" eb="6">
      <t>カカ</t>
    </rPh>
    <rPh sb="7" eb="9">
      <t>ケイヒ</t>
    </rPh>
    <phoneticPr fontId="2"/>
  </si>
  <si>
    <t>事務局整備運営費</t>
    <rPh sb="0" eb="3">
      <t>ジムキョク</t>
    </rPh>
    <rPh sb="3" eb="5">
      <t>セイビ</t>
    </rPh>
    <rPh sb="5" eb="8">
      <t>ウンエイヒ</t>
    </rPh>
    <phoneticPr fontId="2"/>
  </si>
  <si>
    <t>事務局人件費</t>
    <rPh sb="0" eb="3">
      <t>ジムキョク</t>
    </rPh>
    <rPh sb="3" eb="6">
      <t>ジンケンヒ</t>
    </rPh>
    <phoneticPr fontId="2"/>
  </si>
  <si>
    <t>小計</t>
    <rPh sb="0" eb="2">
      <t>ショウケイ</t>
    </rPh>
    <phoneticPr fontId="2"/>
  </si>
  <si>
    <t>＜●●地区まちづくり協議会＞</t>
    <rPh sb="3" eb="5">
      <t>チク</t>
    </rPh>
    <rPh sb="10" eb="13">
      <t>キョウギカイ</t>
    </rPh>
    <phoneticPr fontId="2"/>
  </si>
  <si>
    <t>上記項目以外の経費</t>
    <rPh sb="0" eb="2">
      <t>ジョウキ</t>
    </rPh>
    <rPh sb="2" eb="4">
      <t>コウモク</t>
    </rPh>
    <rPh sb="4" eb="6">
      <t>イガイ</t>
    </rPh>
    <rPh sb="7" eb="9">
      <t>ケイヒ</t>
    </rPh>
    <phoneticPr fontId="2"/>
  </si>
  <si>
    <t>防災マニュアル作成</t>
    <rPh sb="7" eb="9">
      <t>サクセイ</t>
    </rPh>
    <phoneticPr fontId="2"/>
  </si>
  <si>
    <t>マニュアル印刷</t>
    <rPh sb="5" eb="7">
      <t>インサツ</t>
    </rPh>
    <phoneticPr fontId="2"/>
  </si>
  <si>
    <t>打合せお茶代</t>
    <rPh sb="0" eb="2">
      <t>ウチアワ</t>
    </rPh>
    <rPh sb="4" eb="5">
      <t>チャ</t>
    </rPh>
    <rPh sb="5" eb="6">
      <t>ダイ</t>
    </rPh>
    <phoneticPr fontId="2"/>
  </si>
  <si>
    <t>マニュアルレイアウト委託</t>
    <rPh sb="10" eb="12">
      <t>イタク</t>
    </rPh>
    <phoneticPr fontId="2"/>
  </si>
  <si>
    <t>打合せ会場使用料</t>
    <rPh sb="0" eb="2">
      <t>ウチアワ</t>
    </rPh>
    <rPh sb="3" eb="5">
      <t>カイジョウ</t>
    </rPh>
    <rPh sb="5" eb="8">
      <t>シヨウリョウ</t>
    </rPh>
    <phoneticPr fontId="2"/>
  </si>
  <si>
    <t>広報紙作成</t>
    <rPh sb="0" eb="2">
      <t>コウホウ</t>
    </rPh>
    <rPh sb="2" eb="3">
      <t>カミ</t>
    </rPh>
    <rPh sb="3" eb="5">
      <t>サクセイ</t>
    </rPh>
    <phoneticPr fontId="2"/>
  </si>
  <si>
    <t>広報紙印刷</t>
    <rPh sb="0" eb="2">
      <t>コウホウ</t>
    </rPh>
    <rPh sb="2" eb="3">
      <t>カミ</t>
    </rPh>
    <rPh sb="3" eb="5">
      <t>インサツ</t>
    </rPh>
    <phoneticPr fontId="2"/>
  </si>
  <si>
    <t>（10000/回×12月）</t>
    <rPh sb="7" eb="8">
      <t>カイ</t>
    </rPh>
    <rPh sb="11" eb="12">
      <t>ツキ</t>
    </rPh>
    <phoneticPr fontId="2"/>
  </si>
  <si>
    <t>消耗品（プリンタインク等）</t>
    <rPh sb="0" eb="2">
      <t>ショウモウ</t>
    </rPh>
    <rPh sb="2" eb="3">
      <t>ヒン</t>
    </rPh>
    <rPh sb="11" eb="12">
      <t>ナド</t>
    </rPh>
    <phoneticPr fontId="2"/>
  </si>
  <si>
    <t>親子ふれあい事業</t>
    <rPh sb="0" eb="2">
      <t>オヤコ</t>
    </rPh>
    <rPh sb="6" eb="8">
      <t>ジギョウ</t>
    </rPh>
    <phoneticPr fontId="2"/>
  </si>
  <si>
    <t>講師謝礼</t>
    <rPh sb="0" eb="2">
      <t>コウシ</t>
    </rPh>
    <rPh sb="2" eb="4">
      <t>シャレイ</t>
    </rPh>
    <phoneticPr fontId="2"/>
  </si>
  <si>
    <t>講師依頼交通費</t>
    <rPh sb="0" eb="2">
      <t>コウシ</t>
    </rPh>
    <rPh sb="2" eb="4">
      <t>イライ</t>
    </rPh>
    <rPh sb="4" eb="7">
      <t>コウツウヒ</t>
    </rPh>
    <phoneticPr fontId="2"/>
  </si>
  <si>
    <t>チラシ作成</t>
    <rPh sb="3" eb="5">
      <t>サクセイ</t>
    </rPh>
    <phoneticPr fontId="2"/>
  </si>
  <si>
    <t>案内文郵送</t>
    <rPh sb="0" eb="2">
      <t>アンナイ</t>
    </rPh>
    <rPh sb="2" eb="3">
      <t>ブン</t>
    </rPh>
    <rPh sb="3" eb="5">
      <t>ユウソウ</t>
    </rPh>
    <phoneticPr fontId="2"/>
  </si>
  <si>
    <t>イベント保険料</t>
    <rPh sb="4" eb="6">
      <t>ホケン</t>
    </rPh>
    <rPh sb="6" eb="7">
      <t>リョウ</t>
    </rPh>
    <phoneticPr fontId="2"/>
  </si>
  <si>
    <t>機材借上げ</t>
    <rPh sb="0" eb="2">
      <t>キザイ</t>
    </rPh>
    <rPh sb="2" eb="4">
      <t>カリア</t>
    </rPh>
    <phoneticPr fontId="2"/>
  </si>
  <si>
    <t>イベント物品レンタル</t>
    <rPh sb="4" eb="6">
      <t>ブッピン</t>
    </rPh>
    <phoneticPr fontId="2"/>
  </si>
  <si>
    <t>家賃</t>
    <rPh sb="0" eb="2">
      <t>ヤチン</t>
    </rPh>
    <phoneticPr fontId="2"/>
  </si>
  <si>
    <t>（10000円×12月）</t>
    <rPh sb="6" eb="7">
      <t>エン</t>
    </rPh>
    <rPh sb="10" eb="11">
      <t>ツキ</t>
    </rPh>
    <phoneticPr fontId="2"/>
  </si>
  <si>
    <t>（3000円×12月）</t>
    <rPh sb="5" eb="6">
      <t>エン</t>
    </rPh>
    <rPh sb="9" eb="10">
      <t>ツキ</t>
    </rPh>
    <phoneticPr fontId="2"/>
  </si>
  <si>
    <t>（5000円×12月）</t>
    <rPh sb="5" eb="6">
      <t>エン</t>
    </rPh>
    <rPh sb="9" eb="10">
      <t>ツキ</t>
    </rPh>
    <phoneticPr fontId="2"/>
  </si>
  <si>
    <t>社協への負担金</t>
    <rPh sb="0" eb="2">
      <t>シャキョウ</t>
    </rPh>
    <rPh sb="4" eb="7">
      <t>フタンキン</t>
    </rPh>
    <phoneticPr fontId="2"/>
  </si>
  <si>
    <t>●●地区地域計画作成</t>
    <rPh sb="2" eb="4">
      <t>チク</t>
    </rPh>
    <rPh sb="4" eb="6">
      <t>チイキ</t>
    </rPh>
    <rPh sb="6" eb="8">
      <t>ケイカク</t>
    </rPh>
    <rPh sb="8" eb="10">
      <t>サクセイ</t>
    </rPh>
    <phoneticPr fontId="2"/>
  </si>
  <si>
    <t>コーディネーター謝礼</t>
    <rPh sb="8" eb="10">
      <t>シャレイ</t>
    </rPh>
    <phoneticPr fontId="2"/>
  </si>
  <si>
    <t>（30000円×3回）</t>
    <rPh sb="6" eb="7">
      <t>エン</t>
    </rPh>
    <rPh sb="9" eb="10">
      <t>カイ</t>
    </rPh>
    <phoneticPr fontId="2"/>
  </si>
  <si>
    <t>コーディネーター依頼交通費</t>
    <rPh sb="8" eb="10">
      <t>イライ</t>
    </rPh>
    <rPh sb="10" eb="13">
      <t>コウツウヒ</t>
    </rPh>
    <phoneticPr fontId="2"/>
  </si>
  <si>
    <t>日常生活支援検討事業</t>
    <rPh sb="0" eb="2">
      <t>ニチジョウ</t>
    </rPh>
    <rPh sb="2" eb="4">
      <t>セイカツ</t>
    </rPh>
    <rPh sb="4" eb="6">
      <t>シエン</t>
    </rPh>
    <rPh sb="6" eb="8">
      <t>ケントウ</t>
    </rPh>
    <rPh sb="8" eb="10">
      <t>ジギョウ</t>
    </rPh>
    <phoneticPr fontId="2"/>
  </si>
  <si>
    <t>事務用消耗品</t>
    <rPh sb="0" eb="3">
      <t>ジムヨウ</t>
    </rPh>
    <rPh sb="3" eb="5">
      <t>ショウモウ</t>
    </rPh>
    <rPh sb="5" eb="6">
      <t>ヒン</t>
    </rPh>
    <phoneticPr fontId="2"/>
  </si>
  <si>
    <t>役員会（総会等）会場費</t>
    <rPh sb="0" eb="2">
      <t>ヤクイン</t>
    </rPh>
    <rPh sb="2" eb="3">
      <t>カイ</t>
    </rPh>
    <rPh sb="4" eb="6">
      <t>ソウカイ</t>
    </rPh>
    <rPh sb="6" eb="7">
      <t>ナド</t>
    </rPh>
    <rPh sb="8" eb="10">
      <t>カイジョウ</t>
    </rPh>
    <rPh sb="10" eb="11">
      <t>ヒ</t>
    </rPh>
    <phoneticPr fontId="2"/>
  </si>
  <si>
    <t>ワークショップ会場代</t>
    <rPh sb="7" eb="9">
      <t>カイジョウ</t>
    </rPh>
    <rPh sb="9" eb="10">
      <t>ダイ</t>
    </rPh>
    <phoneticPr fontId="2"/>
  </si>
  <si>
    <t>事務用品等</t>
    <rPh sb="0" eb="2">
      <t>ジム</t>
    </rPh>
    <rPh sb="2" eb="4">
      <t>ヨウヒン</t>
    </rPh>
    <rPh sb="4" eb="5">
      <t>ナド</t>
    </rPh>
    <phoneticPr fontId="2"/>
  </si>
  <si>
    <t>●●地区まちづくり協議会　予算明細書</t>
    <rPh sb="2" eb="4">
      <t>チク</t>
    </rPh>
    <rPh sb="9" eb="11">
      <t>キョウギ</t>
    </rPh>
    <rPh sb="11" eb="12">
      <t>カイ</t>
    </rPh>
    <rPh sb="13" eb="15">
      <t>ヨサン</t>
    </rPh>
    <rPh sb="15" eb="18">
      <t>メイサイショ</t>
    </rPh>
    <phoneticPr fontId="2"/>
  </si>
  <si>
    <t>事務局員賃金（２人）</t>
    <rPh sb="0" eb="3">
      <t>ジムキョク</t>
    </rPh>
    <rPh sb="3" eb="4">
      <t>イン</t>
    </rPh>
    <rPh sb="4" eb="6">
      <t>チンギン</t>
    </rPh>
    <rPh sb="8" eb="9">
      <t>リ</t>
    </rPh>
    <phoneticPr fontId="2"/>
  </si>
  <si>
    <t>（50000円×2人×12月）</t>
    <rPh sb="6" eb="7">
      <t>エン</t>
    </rPh>
    <rPh sb="9" eb="10">
      <t>ヒト</t>
    </rPh>
    <rPh sb="13" eb="14">
      <t>ツキ</t>
    </rPh>
    <phoneticPr fontId="2"/>
  </si>
  <si>
    <t>（収入の部）</t>
    <rPh sb="1" eb="3">
      <t>シュウニュウ</t>
    </rPh>
    <rPh sb="4" eb="5">
      <t>ブ</t>
    </rPh>
    <phoneticPr fontId="2"/>
  </si>
  <si>
    <t>（単位：千円）</t>
    <rPh sb="1" eb="3">
      <t>タンイ</t>
    </rPh>
    <rPh sb="4" eb="6">
      <t>センエン</t>
    </rPh>
    <phoneticPr fontId="2"/>
  </si>
  <si>
    <t>費目</t>
    <rPh sb="0" eb="2">
      <t>ヒモク</t>
    </rPh>
    <phoneticPr fontId="2"/>
  </si>
  <si>
    <t>予算額</t>
    <rPh sb="0" eb="3">
      <t>ヨサンガク</t>
    </rPh>
    <phoneticPr fontId="2"/>
  </si>
  <si>
    <t>※自主財源等とは会費、補助金、収益金、寄附金など</t>
    <rPh sb="1" eb="3">
      <t>ジシュ</t>
    </rPh>
    <rPh sb="3" eb="5">
      <t>ザイゲン</t>
    </rPh>
    <rPh sb="5" eb="6">
      <t>ナド</t>
    </rPh>
    <rPh sb="8" eb="10">
      <t>カイヒ</t>
    </rPh>
    <rPh sb="11" eb="14">
      <t>ホジョキン</t>
    </rPh>
    <rPh sb="15" eb="18">
      <t>シュウエキキン</t>
    </rPh>
    <rPh sb="19" eb="22">
      <t>キフキン</t>
    </rPh>
    <phoneticPr fontId="2"/>
  </si>
  <si>
    <t>（支出の部）</t>
    <rPh sb="1" eb="3">
      <t>シシュツ</t>
    </rPh>
    <rPh sb="4" eb="5">
      <t>ブ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</si>
  <si>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</si>
  <si>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</si>
  <si>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</si>
  <si>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</si>
  <si>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</si>
  <si>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</si>
  <si>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原材料費</t>
    <rPh sb="0" eb="3">
      <t>ゲンザイリョウ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</si>
  <si>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</si>
  <si>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収入合計</t>
    <rPh sb="0" eb="2">
      <t>シュウニュウ</t>
    </rPh>
    <rPh sb="2" eb="4">
      <t>ゴウケイ</t>
    </rPh>
    <phoneticPr fontId="2"/>
  </si>
  <si>
    <t>内訳</t>
    <rPh sb="0" eb="2">
      <t>ウチワケ</t>
    </rPh>
    <phoneticPr fontId="2"/>
  </si>
  <si>
    <t>交付金</t>
    <rPh sb="0" eb="3">
      <t>コウフキン</t>
    </rPh>
    <phoneticPr fontId="2"/>
  </si>
  <si>
    <t>その他</t>
    <rPh sb="2" eb="3">
      <t>タ</t>
    </rPh>
    <phoneticPr fontId="2"/>
  </si>
  <si>
    <t>内容説明</t>
    <rPh sb="0" eb="2">
      <t>ナイヨウ</t>
    </rPh>
    <rPh sb="2" eb="4">
      <t>セツメイ</t>
    </rPh>
    <phoneticPr fontId="2"/>
  </si>
  <si>
    <t>支出合計</t>
    <rPh sb="0" eb="2">
      <t>シシュツ</t>
    </rPh>
    <rPh sb="2" eb="4">
      <t>ゴウケイ</t>
    </rPh>
    <phoneticPr fontId="2"/>
  </si>
  <si>
    <t>地域交付金</t>
    <rPh sb="0" eb="2">
      <t>チイキ</t>
    </rPh>
    <rPh sb="2" eb="5">
      <t>コウフキン</t>
    </rPh>
    <phoneticPr fontId="2"/>
  </si>
  <si>
    <t>自主財源等</t>
    <rPh sb="0" eb="2">
      <t>ジシュ</t>
    </rPh>
    <rPh sb="2" eb="4">
      <t>ザイゲン</t>
    </rPh>
    <rPh sb="4" eb="5">
      <t>ナド</t>
    </rPh>
    <phoneticPr fontId="2"/>
  </si>
  <si>
    <t>収支予算書（記載例）</t>
    <rPh sb="0" eb="2">
      <t>シュウシ</t>
    </rPh>
    <rPh sb="2" eb="5">
      <t>ヨサンショ</t>
    </rPh>
    <rPh sb="6" eb="8">
      <t>キサイ</t>
    </rPh>
    <rPh sb="8" eb="9">
      <t>レイ</t>
    </rPh>
    <phoneticPr fontId="2"/>
  </si>
  <si>
    <t>事務局給与（２人）</t>
    <rPh sb="0" eb="3">
      <t>ジムキョク</t>
    </rPh>
    <rPh sb="3" eb="5">
      <t>キュウヨ</t>
    </rPh>
    <rPh sb="7" eb="8">
      <t>リ</t>
    </rPh>
    <phoneticPr fontId="2"/>
  </si>
  <si>
    <t>講師謝礼等</t>
    <rPh sb="0" eb="2">
      <t>コウシ</t>
    </rPh>
    <rPh sb="2" eb="4">
      <t>シャレイ</t>
    </rPh>
    <rPh sb="4" eb="5">
      <t>ナド</t>
    </rPh>
    <phoneticPr fontId="2"/>
  </si>
  <si>
    <t>電話機購入</t>
    <rPh sb="0" eb="3">
      <t>デンワキ</t>
    </rPh>
    <rPh sb="3" eb="5">
      <t>コウニュウ</t>
    </rPh>
    <phoneticPr fontId="2"/>
  </si>
  <si>
    <t>負担金</t>
    <rPh sb="0" eb="3">
      <t>フタンキン</t>
    </rPh>
    <phoneticPr fontId="2"/>
  </si>
  <si>
    <t>会場設営等</t>
    <rPh sb="0" eb="2">
      <t>カイジョウ</t>
    </rPh>
    <rPh sb="2" eb="4">
      <t>セツエイ</t>
    </rPh>
    <rPh sb="4" eb="5">
      <t>ナド</t>
    </rPh>
    <phoneticPr fontId="2"/>
  </si>
  <si>
    <t>当初</t>
    <rPh sb="0" eb="2">
      <t>トウショ</t>
    </rPh>
    <phoneticPr fontId="2"/>
  </si>
  <si>
    <t>第１回変更</t>
    <rPh sb="0" eb="1">
      <t>ダイ</t>
    </rPh>
    <rPh sb="2" eb="3">
      <t>カイ</t>
    </rPh>
    <rPh sb="3" eb="5">
      <t>ヘンコウ</t>
    </rPh>
    <phoneticPr fontId="2"/>
  </si>
  <si>
    <t>第２回変更</t>
    <rPh sb="0" eb="1">
      <t>ダイ</t>
    </rPh>
    <rPh sb="2" eb="3">
      <t>カイ</t>
    </rPh>
    <rPh sb="3" eb="5">
      <t>ヘンコウ</t>
    </rPh>
    <phoneticPr fontId="2"/>
  </si>
  <si>
    <t>（単位：円）</t>
    <rPh sb="1" eb="3">
      <t>タンイ</t>
    </rPh>
    <rPh sb="4" eb="5">
      <t>エン</t>
    </rPh>
    <phoneticPr fontId="2"/>
  </si>
  <si>
    <t>部屋代</t>
    <rPh sb="0" eb="3">
      <t>ヘヤダイ</t>
    </rPh>
    <phoneticPr fontId="2"/>
  </si>
  <si>
    <t>その他</t>
    <rPh sb="2" eb="3">
      <t>タ</t>
    </rPh>
    <phoneticPr fontId="2"/>
  </si>
  <si>
    <t>収支予算書（変更）</t>
    <rPh sb="0" eb="2">
      <t>シュウシ</t>
    </rPh>
    <rPh sb="2" eb="5">
      <t>ヨサンショ</t>
    </rPh>
    <rPh sb="6" eb="8">
      <t>ヘンコウ</t>
    </rPh>
    <phoneticPr fontId="2"/>
  </si>
  <si>
    <t>広報紙印刷、事務所用消耗品等</t>
    <rPh sb="0" eb="2">
      <t>コウホウ</t>
    </rPh>
    <rPh sb="2" eb="3">
      <t>カミ</t>
    </rPh>
    <rPh sb="3" eb="5">
      <t>インサツ</t>
    </rPh>
    <rPh sb="6" eb="8">
      <t>ジム</t>
    </rPh>
    <rPh sb="8" eb="9">
      <t>ショ</t>
    </rPh>
    <rPh sb="9" eb="10">
      <t>ヨウ</t>
    </rPh>
    <rPh sb="10" eb="12">
      <t>ショウモウ</t>
    </rPh>
    <rPh sb="12" eb="13">
      <t>ヒン</t>
    </rPh>
    <rPh sb="13" eb="14">
      <t>ナド</t>
    </rPh>
    <phoneticPr fontId="2"/>
  </si>
  <si>
    <t>電話代、郵送代、保険料</t>
    <rPh sb="0" eb="2">
      <t>デンワ</t>
    </rPh>
    <rPh sb="2" eb="3">
      <t>ダイ</t>
    </rPh>
    <rPh sb="4" eb="6">
      <t>ユウソウ</t>
    </rPh>
    <rPh sb="6" eb="7">
      <t>ダイ</t>
    </rPh>
    <rPh sb="8" eb="11">
      <t>ホケンリョウ</t>
    </rPh>
    <phoneticPr fontId="2"/>
  </si>
  <si>
    <t>事務所家賃、会場使用料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phoneticPr fontId="2"/>
  </si>
  <si>
    <t>事務所家賃、会場使用料（総会）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rPh sb="12" eb="14">
      <t>ソウカイ</t>
    </rPh>
    <phoneticPr fontId="2"/>
  </si>
  <si>
    <t>チラシ印刷、事業用消耗品等</t>
    <rPh sb="3" eb="5">
      <t>インサツ</t>
    </rPh>
    <rPh sb="6" eb="9">
      <t>ジギョウヨウ</t>
    </rPh>
    <rPh sb="9" eb="11">
      <t>ショウモウ</t>
    </rPh>
    <rPh sb="11" eb="12">
      <t>ヒン</t>
    </rPh>
    <rPh sb="12" eb="13">
      <t>ナド</t>
    </rPh>
    <phoneticPr fontId="2"/>
  </si>
  <si>
    <t>会場使用料（事業に伴うもの）</t>
    <rPh sb="0" eb="2">
      <t>カイジョウ</t>
    </rPh>
    <rPh sb="2" eb="5">
      <t>シヨウリョウ</t>
    </rPh>
    <rPh sb="6" eb="8">
      <t>ジギョウ</t>
    </rPh>
    <rPh sb="9" eb="10">
      <t>トモナ</t>
    </rPh>
    <phoneticPr fontId="2"/>
  </si>
  <si>
    <t>郵送代、保険料</t>
    <rPh sb="0" eb="2">
      <t>ユウソウ</t>
    </rPh>
    <rPh sb="2" eb="3">
      <t>ダイ</t>
    </rPh>
    <rPh sb="4" eb="7">
      <t>ホケンリョウ</t>
    </rPh>
    <phoneticPr fontId="2"/>
  </si>
  <si>
    <t>上段⇒変更前、下段⇒変更後</t>
    <rPh sb="0" eb="2">
      <t>ジョウダン</t>
    </rPh>
    <rPh sb="3" eb="5">
      <t>ヘンコウ</t>
    </rPh>
    <rPh sb="5" eb="6">
      <t>マエ</t>
    </rPh>
    <rPh sb="7" eb="9">
      <t>ゲダン</t>
    </rPh>
    <rPh sb="10" eb="12">
      <t>ヘンコウ</t>
    </rPh>
    <rPh sb="12" eb="13">
      <t>ゴ</t>
    </rPh>
    <phoneticPr fontId="2"/>
  </si>
  <si>
    <t>家賃・総会の会場使用料</t>
    <rPh sb="0" eb="2">
      <t>ヤチン</t>
    </rPh>
    <rPh sb="3" eb="5">
      <t>ソウカイ</t>
    </rPh>
    <rPh sb="6" eb="8">
      <t>カイジョウ</t>
    </rPh>
    <rPh sb="8" eb="11">
      <t>シヨウリョウ</t>
    </rPh>
    <phoneticPr fontId="2"/>
  </si>
  <si>
    <t>広報紙印刷、事務用消耗品等</t>
    <rPh sb="0" eb="2">
      <t>コウホウ</t>
    </rPh>
    <rPh sb="2" eb="3">
      <t>カミ</t>
    </rPh>
    <rPh sb="3" eb="5">
      <t>インサツ</t>
    </rPh>
    <rPh sb="6" eb="9">
      <t>ジムヨウ</t>
    </rPh>
    <rPh sb="9" eb="11">
      <t>ショウモウ</t>
    </rPh>
    <rPh sb="11" eb="12">
      <t>ヒン</t>
    </rPh>
    <rPh sb="12" eb="13">
      <t>ナド</t>
    </rPh>
    <phoneticPr fontId="2"/>
  </si>
  <si>
    <t>広報紙印刷、チラシ印刷、事務所・事業用消耗品等</t>
    <rPh sb="0" eb="2">
      <t>コウホウ</t>
    </rPh>
    <rPh sb="2" eb="3">
      <t>カミ</t>
    </rPh>
    <rPh sb="3" eb="5">
      <t>インサツ</t>
    </rPh>
    <rPh sb="9" eb="11">
      <t>インサツ</t>
    </rPh>
    <rPh sb="12" eb="14">
      <t>ジム</t>
    </rPh>
    <rPh sb="14" eb="15">
      <t>ショ</t>
    </rPh>
    <rPh sb="16" eb="18">
      <t>ジギョウ</t>
    </rPh>
    <rPh sb="18" eb="19">
      <t>ヨウ</t>
    </rPh>
    <rPh sb="19" eb="21">
      <t>ショウモウ</t>
    </rPh>
    <rPh sb="21" eb="22">
      <t>ヒン</t>
    </rPh>
    <rPh sb="22" eb="23">
      <t>ナド</t>
    </rPh>
    <phoneticPr fontId="2"/>
  </si>
  <si>
    <t>自治会負担金</t>
    <rPh sb="0" eb="3">
      <t>ジチカイ</t>
    </rPh>
    <rPh sb="3" eb="6">
      <t>フタンキン</t>
    </rPh>
    <phoneticPr fontId="2"/>
  </si>
  <si>
    <t>自治会負担金</t>
    <rPh sb="0" eb="3">
      <t>ジチカイ</t>
    </rPh>
    <rPh sb="3" eb="6">
      <t>フタンキン</t>
    </rPh>
    <phoneticPr fontId="2"/>
  </si>
  <si>
    <t>収支決算書</t>
    <rPh sb="0" eb="2">
      <t>シュウシ</t>
    </rPh>
    <rPh sb="2" eb="5">
      <t>ケッサンショ</t>
    </rPh>
    <phoneticPr fontId="2"/>
  </si>
  <si>
    <t>決算額</t>
    <rPh sb="0" eb="2">
      <t>ケッサン</t>
    </rPh>
    <rPh sb="2" eb="3">
      <t>ガク</t>
    </rPh>
    <phoneticPr fontId="2"/>
  </si>
  <si>
    <t>収支決算書（記載例）</t>
    <rPh sb="0" eb="2">
      <t>シュウシ</t>
    </rPh>
    <rPh sb="2" eb="5">
      <t>ケッサンショ</t>
    </rPh>
    <rPh sb="6" eb="8">
      <t>キサイ</t>
    </rPh>
    <rPh sb="8" eb="9">
      <t>レイ</t>
    </rPh>
    <phoneticPr fontId="2"/>
  </si>
  <si>
    <t>広報紙・チラシ印刷、事務用・事業用消耗品等</t>
    <rPh sb="0" eb="2">
      <t>コウホウ</t>
    </rPh>
    <rPh sb="2" eb="3">
      <t>カミ</t>
    </rPh>
    <rPh sb="7" eb="9">
      <t>インサツ</t>
    </rPh>
    <rPh sb="10" eb="13">
      <t>ジムヨウ</t>
    </rPh>
    <rPh sb="14" eb="17">
      <t>ジギョウヨウ</t>
    </rPh>
    <rPh sb="17" eb="19">
      <t>ショウモウ</t>
    </rPh>
    <rPh sb="19" eb="20">
      <t>ヒン</t>
    </rPh>
    <rPh sb="20" eb="21">
      <t>ナド</t>
    </rPh>
    <phoneticPr fontId="2"/>
  </si>
  <si>
    <t>電話代、郵便代、保険代</t>
    <rPh sb="0" eb="2">
      <t>デンワ</t>
    </rPh>
    <rPh sb="2" eb="3">
      <t>ダイ</t>
    </rPh>
    <rPh sb="4" eb="6">
      <t>ユウビン</t>
    </rPh>
    <rPh sb="6" eb="7">
      <t>ダイ</t>
    </rPh>
    <rPh sb="8" eb="11">
      <t>ホケンダイ</t>
    </rPh>
    <phoneticPr fontId="2"/>
  </si>
  <si>
    <t>会場設営</t>
    <rPh sb="0" eb="2">
      <t>カイジョウ</t>
    </rPh>
    <rPh sb="2" eb="4">
      <t>セツエイ</t>
    </rPh>
    <phoneticPr fontId="2"/>
  </si>
  <si>
    <t>家賃・会場使用料</t>
    <rPh sb="0" eb="2">
      <t>ヤチン</t>
    </rPh>
    <rPh sb="3" eb="5">
      <t>カイジョウ</t>
    </rPh>
    <rPh sb="5" eb="8">
      <t>シヨウリョウ</t>
    </rPh>
    <phoneticPr fontId="2"/>
  </si>
  <si>
    <t>これは集計金額確認用のシートです</t>
    <rPh sb="3" eb="5">
      <t>シュウケイ</t>
    </rPh>
    <rPh sb="5" eb="7">
      <t>キンガク</t>
    </rPh>
    <rPh sb="7" eb="10">
      <t>カクニンヨウ</t>
    </rPh>
    <phoneticPr fontId="2"/>
  </si>
  <si>
    <t>国・県・民間補助金</t>
    <rPh sb="0" eb="1">
      <t>クニ</t>
    </rPh>
    <rPh sb="2" eb="3">
      <t>ケン</t>
    </rPh>
    <rPh sb="4" eb="6">
      <t>ミンカン</t>
    </rPh>
    <rPh sb="6" eb="9">
      <t>ホジョキン</t>
    </rPh>
    <phoneticPr fontId="2"/>
  </si>
  <si>
    <t>自主財源</t>
    <rPh sb="0" eb="4">
      <t>ジシュザイゲン</t>
    </rPh>
    <phoneticPr fontId="2"/>
  </si>
  <si>
    <t>市補助金　協働事業提案制度</t>
    <rPh sb="0" eb="1">
      <t>シ</t>
    </rPh>
    <rPh sb="1" eb="4">
      <t>ホジョキン</t>
    </rPh>
    <rPh sb="5" eb="13">
      <t>キョウドウジギョウテイアンセイド</t>
    </rPh>
    <phoneticPr fontId="2"/>
  </si>
  <si>
    <t>三田市協働事業提案制度「ええやん！やってみよっ！」</t>
    <rPh sb="0" eb="11">
      <t>サンダシキョウドウジギョウテイアンセイド</t>
    </rPh>
    <phoneticPr fontId="2"/>
  </si>
  <si>
    <t>団体名：</t>
    <rPh sb="0" eb="3">
      <t>ダンタイメイ</t>
    </rPh>
    <phoneticPr fontId="2"/>
  </si>
  <si>
    <t>その他収入（参加費、売上等）</t>
    <rPh sb="2" eb="3">
      <t>タ</t>
    </rPh>
    <rPh sb="3" eb="5">
      <t>シュウニュウ</t>
    </rPh>
    <rPh sb="6" eb="9">
      <t>サンカヒ</t>
    </rPh>
    <rPh sb="10" eb="12">
      <t>ウリアゲ</t>
    </rPh>
    <rPh sb="12" eb="13">
      <t>トウ</t>
    </rPh>
    <phoneticPr fontId="2"/>
  </si>
  <si>
    <t>○○○○グループ</t>
    <phoneticPr fontId="2"/>
  </si>
  <si>
    <t>寄附金　クラウドファンディング</t>
    <phoneticPr fontId="2"/>
  </si>
  <si>
    <t>○</t>
  </si>
  <si>
    <t>合　計（総事業費）</t>
    <rPh sb="0" eb="1">
      <t>ア</t>
    </rPh>
    <rPh sb="2" eb="3">
      <t>ケイ</t>
    </rPh>
    <rPh sb="4" eb="5">
      <t>ソウ</t>
    </rPh>
    <rPh sb="5" eb="6">
      <t>コト</t>
    </rPh>
    <rPh sb="6" eb="7">
      <t>ゴウ</t>
    </rPh>
    <rPh sb="7" eb="8">
      <t>ヒ</t>
    </rPh>
    <phoneticPr fontId="2"/>
  </si>
  <si>
    <t>費　目</t>
    <rPh sb="0" eb="1">
      <t>ヒ</t>
    </rPh>
    <rPh sb="2" eb="3">
      <t>メ</t>
    </rPh>
    <phoneticPr fontId="2"/>
  </si>
  <si>
    <t>　</t>
  </si>
  <si>
    <t>合　計（総事業費）</t>
    <phoneticPr fontId="2"/>
  </si>
  <si>
    <t>消耗品費</t>
    <rPh sb="0" eb="4">
      <t>ショウモウヒンヒ</t>
    </rPh>
    <phoneticPr fontId="2"/>
  </si>
  <si>
    <t>印刷製本費</t>
    <rPh sb="0" eb="5">
      <t>インサツセイホンヒ</t>
    </rPh>
    <phoneticPr fontId="2"/>
  </si>
  <si>
    <t>保険料</t>
    <rPh sb="0" eb="3">
      <t>ホケンリョウ</t>
    </rPh>
    <phoneticPr fontId="2"/>
  </si>
  <si>
    <t>報償費</t>
    <rPh sb="0" eb="3">
      <t>ホウショウヒ</t>
    </rPh>
    <phoneticPr fontId="2"/>
  </si>
  <si>
    <t>手数料</t>
    <rPh sb="0" eb="3">
      <t>テスウリョウ</t>
    </rPh>
    <phoneticPr fontId="2"/>
  </si>
  <si>
    <t>食糧費</t>
    <rPh sb="0" eb="3">
      <t>ショクリョウヒ</t>
    </rPh>
    <phoneticPr fontId="2"/>
  </si>
  <si>
    <t>スタッフお弁当</t>
    <rPh sb="5" eb="7">
      <t>ベントウ</t>
    </rPh>
    <phoneticPr fontId="2"/>
  </si>
  <si>
    <t>参加者保険</t>
    <rPh sb="0" eb="3">
      <t>サンカシャ</t>
    </rPh>
    <rPh sb="3" eb="5">
      <t>ホケン</t>
    </rPh>
    <phoneticPr fontId="2"/>
  </si>
  <si>
    <t>クラウドファンディング手数料</t>
    <rPh sb="11" eb="14">
      <t>テスウリョウ</t>
    </rPh>
    <phoneticPr fontId="2"/>
  </si>
  <si>
    <t>講師謝礼金</t>
    <rPh sb="0" eb="2">
      <t>コウシ</t>
    </rPh>
    <rPh sb="2" eb="4">
      <t>シャレイ</t>
    </rPh>
    <rPh sb="4" eb="5">
      <t>キン</t>
    </rPh>
    <phoneticPr fontId="2"/>
  </si>
  <si>
    <t>事務用品、ｸﾗｳﾄﾞﾌｧﾝﾃﾞｨﾝｸﾞ返礼品</t>
    <rPh sb="0" eb="4">
      <t>ジムヨウヒン</t>
    </rPh>
    <rPh sb="19" eb="22">
      <t>ヘンレイヒン</t>
    </rPh>
    <phoneticPr fontId="2"/>
  </si>
  <si>
    <t>ポスター、チラシ</t>
    <phoneticPr fontId="2"/>
  </si>
  <si>
    <t>講師、スタッフ交通費</t>
    <rPh sb="0" eb="2">
      <t>コウシ</t>
    </rPh>
    <rPh sb="7" eb="10">
      <t>コウツウヒ</t>
    </rPh>
    <phoneticPr fontId="2"/>
  </si>
  <si>
    <t>備品購入費</t>
    <rPh sb="0" eb="4">
      <t>ビヒンコウニュウ</t>
    </rPh>
    <rPh sb="4" eb="5">
      <t>ヒ</t>
    </rPh>
    <phoneticPr fontId="2"/>
  </si>
  <si>
    <t>テント、テーブル</t>
    <phoneticPr fontId="2"/>
  </si>
  <si>
    <t>補助金
充当先</t>
    <rPh sb="0" eb="3">
      <t>ホジョキン</t>
    </rPh>
    <rPh sb="4" eb="6">
      <t>ジュウトウ</t>
    </rPh>
    <rPh sb="6" eb="7">
      <t>サキ</t>
    </rPh>
    <phoneticPr fontId="2"/>
  </si>
  <si>
    <t>◆募集案内 手続き編（P7）の「補助の対象となる経費」、Ｑ＆Ａを確認し、予算を作成してください。</t>
    <rPh sb="1" eb="5">
      <t>ボシュウアンナイ</t>
    </rPh>
    <rPh sb="6" eb="8">
      <t>テツヅ</t>
    </rPh>
    <rPh sb="9" eb="10">
      <t>ヘン</t>
    </rPh>
    <rPh sb="16" eb="18">
      <t>ホジョ</t>
    </rPh>
    <rPh sb="19" eb="21">
      <t>タイショウ</t>
    </rPh>
    <rPh sb="24" eb="26">
      <t>ケイヒ</t>
    </rPh>
    <rPh sb="32" eb="34">
      <t>カクニン</t>
    </rPh>
    <rPh sb="36" eb="38">
      <t>ヨサン</t>
    </rPh>
    <rPh sb="39" eb="41">
      <t>サクセイ</t>
    </rPh>
    <phoneticPr fontId="2"/>
  </si>
  <si>
    <t>会場使用料</t>
    <rPh sb="0" eb="5">
      <t>カイジョウシヨウリョウ</t>
    </rPh>
    <phoneticPr fontId="2"/>
  </si>
  <si>
    <r>
      <t>◆「ステップアップ支援コース」で満額の市補助金を受け取る場合は、収入の部に23,000円以上の寄附金や自主財源等を計上してください。</t>
    </r>
    <r>
      <rPr>
        <sz val="9"/>
        <color theme="1"/>
        <rFont val="ＭＳ 明朝"/>
        <family val="1"/>
        <charset val="128"/>
      </rPr>
      <t>（事業に要する経費の90％以内で上限20万円⇒223,000円×90％≧200,000円）</t>
    </r>
    <rPh sb="9" eb="11">
      <t>シエン</t>
    </rPh>
    <rPh sb="16" eb="18">
      <t>マンガク</t>
    </rPh>
    <rPh sb="19" eb="20">
      <t>シ</t>
    </rPh>
    <rPh sb="20" eb="23">
      <t>ホジョキン</t>
    </rPh>
    <rPh sb="24" eb="25">
      <t>ウ</t>
    </rPh>
    <rPh sb="26" eb="27">
      <t>ト</t>
    </rPh>
    <rPh sb="28" eb="30">
      <t>バアイ</t>
    </rPh>
    <rPh sb="32" eb="34">
      <t>シュウニュウ</t>
    </rPh>
    <rPh sb="35" eb="36">
      <t>ブ</t>
    </rPh>
    <rPh sb="43" eb="44">
      <t>エン</t>
    </rPh>
    <rPh sb="44" eb="46">
      <t>イジョウ</t>
    </rPh>
    <rPh sb="47" eb="50">
      <t>キフキン</t>
    </rPh>
    <rPh sb="51" eb="55">
      <t>ジシュザイゲン</t>
    </rPh>
    <rPh sb="55" eb="56">
      <t>トウ</t>
    </rPh>
    <rPh sb="57" eb="59">
      <t>ケイジョウ</t>
    </rPh>
    <rPh sb="67" eb="69">
      <t>ジギョウ</t>
    </rPh>
    <rPh sb="70" eb="71">
      <t>ヨウ</t>
    </rPh>
    <rPh sb="73" eb="75">
      <t>ケイヒ</t>
    </rPh>
    <rPh sb="79" eb="81">
      <t>イナイ</t>
    </rPh>
    <rPh sb="82" eb="84">
      <t>ジョウゲン</t>
    </rPh>
    <rPh sb="86" eb="88">
      <t>マンエン</t>
    </rPh>
    <rPh sb="96" eb="97">
      <t>エン</t>
    </rPh>
    <rPh sb="109" eb="110">
      <t>エン</t>
    </rPh>
    <phoneticPr fontId="2"/>
  </si>
  <si>
    <t>◆市補助金を活用した支出については、事業終了後の実績報告時に領収書等の写しの添付が必要です。</t>
    <rPh sb="1" eb="2">
      <t>シ</t>
    </rPh>
    <rPh sb="2" eb="5">
      <t>ホジョキン</t>
    </rPh>
    <rPh sb="6" eb="8">
      <t>カツヨウ</t>
    </rPh>
    <rPh sb="10" eb="12">
      <t>シシュツ</t>
    </rPh>
    <rPh sb="18" eb="20">
      <t>ジギョウ</t>
    </rPh>
    <rPh sb="20" eb="23">
      <t>シュウリョウゴ</t>
    </rPh>
    <rPh sb="24" eb="29">
      <t>ジッセキホウコクジ</t>
    </rPh>
    <rPh sb="30" eb="34">
      <t>リョウシュウショトウ</t>
    </rPh>
    <rPh sb="35" eb="36">
      <t>ウツ</t>
    </rPh>
    <rPh sb="38" eb="40">
      <t>テンプ</t>
    </rPh>
    <rPh sb="41" eb="43">
      <t>ヒツヨウ</t>
    </rPh>
    <phoneticPr fontId="2"/>
  </si>
  <si>
    <t>内 充当先合計金額</t>
    <rPh sb="0" eb="1">
      <t>ウチ</t>
    </rPh>
    <rPh sb="2" eb="5">
      <t>ジュウトウサキ</t>
    </rPh>
    <rPh sb="5" eb="7">
      <t>ゴウケイ</t>
    </rPh>
    <rPh sb="7" eb="9">
      <t>キンガク</t>
    </rPh>
    <phoneticPr fontId="2"/>
  </si>
  <si>
    <t>備　考</t>
    <rPh sb="0" eb="1">
      <t>ビ</t>
    </rPh>
    <rPh sb="2" eb="3">
      <t>コウ</t>
    </rPh>
    <phoneticPr fontId="2"/>
  </si>
  <si>
    <t>当初予算額</t>
    <rPh sb="0" eb="2">
      <t>トウショ</t>
    </rPh>
    <rPh sb="2" eb="5">
      <t>ヨサンガク</t>
    </rPh>
    <phoneticPr fontId="2"/>
  </si>
  <si>
    <t>変更後予算額</t>
    <rPh sb="0" eb="3">
      <t>ヘンコウゴ</t>
    </rPh>
    <rPh sb="3" eb="6">
      <t>ヨサンガク</t>
    </rPh>
    <phoneticPr fontId="2"/>
  </si>
  <si>
    <t>変更後内訳（主な内容）</t>
    <rPh sb="0" eb="3">
      <t>ヘンコウゴ</t>
    </rPh>
    <rPh sb="3" eb="5">
      <t>ウチワケ</t>
    </rPh>
    <rPh sb="6" eb="7">
      <t>オモ</t>
    </rPh>
    <rPh sb="8" eb="10">
      <t>ナイヨウ</t>
    </rPh>
    <phoneticPr fontId="2"/>
  </si>
  <si>
    <t>←市補助金額以上を充当先に設定のこと</t>
    <rPh sb="1" eb="2">
      <t>シ</t>
    </rPh>
    <rPh sb="2" eb="5">
      <t>ホジョキン</t>
    </rPh>
    <rPh sb="5" eb="6">
      <t>ガク</t>
    </rPh>
    <rPh sb="6" eb="8">
      <t>イジョウ</t>
    </rPh>
    <rPh sb="9" eb="11">
      <t>ジュウトウ</t>
    </rPh>
    <rPh sb="11" eb="12">
      <t>サキ</t>
    </rPh>
    <rPh sb="13" eb="15">
      <t>セッテイ</t>
    </rPh>
    <phoneticPr fontId="2"/>
  </si>
  <si>
    <r>
      <t>収支予算書</t>
    </r>
    <r>
      <rPr>
        <b/>
        <sz val="14"/>
        <color rgb="FFFF0000"/>
        <rFont val="HG丸ｺﾞｼｯｸM-PRO"/>
        <family val="3"/>
        <charset val="128"/>
      </rPr>
      <t>（変更）</t>
    </r>
    <rPh sb="0" eb="5">
      <t>シュウシヨサンショ</t>
    </rPh>
    <rPh sb="6" eb="8">
      <t>ヘンコウ</t>
    </rPh>
    <phoneticPr fontId="2"/>
  </si>
  <si>
    <t>寄附金　個人・事業者</t>
    <rPh sb="0" eb="3">
      <t>キフキン</t>
    </rPh>
    <rPh sb="4" eb="6">
      <t>コジン</t>
    </rPh>
    <rPh sb="7" eb="10">
      <t>ジギョウシャ</t>
    </rPh>
    <phoneticPr fontId="2"/>
  </si>
  <si>
    <t>◆クラウドファンディングや個人・事業者からの寄附金、自主財源等での支出は、使途に制限はなく、領収書等の写しの添付は不要です。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</si>
</sst>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b/>
      <sz val="9"/>
      <color rgb="FF002060"/>
      <name val="ＭＳ Ｐゴシック"/>
      <family val="3"/>
      <charset val="128"/>
      <scheme val="minor"/>
    </font>
    <font>
      <sz val="9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b/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/>
      <diagonal/>
    </border>
    <border>
      <left style="hair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8" fontId="10" fillId="0" borderId="21" xfId="1" applyFont="1" applyBorder="1" applyAlignment="1">
      <alignment horizontal="left" vertical="center" shrinkToFit="1"/>
    </xf>
    <xf numFmtId="38" fontId="10" fillId="0" borderId="22" xfId="1" applyFont="1" applyBorder="1" applyAlignment="1">
      <alignment horizontal="left" vertical="center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2" borderId="1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38" fontId="9" fillId="2" borderId="2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left" vertical="center" shrinkToFit="1"/>
    </xf>
    <xf numFmtId="38" fontId="10" fillId="0" borderId="0" xfId="1" applyFont="1" applyBorder="1" applyAlignment="1">
      <alignment horizontal="left" vertical="center" shrinkToFit="1"/>
    </xf>
    <xf numFmtId="38" fontId="10" fillId="0" borderId="25" xfId="1" applyFont="1" applyBorder="1" applyAlignment="1">
      <alignment horizontal="left" vertical="center" shrinkToFit="1"/>
    </xf>
    <xf numFmtId="38" fontId="10" fillId="0" borderId="9" xfId="1" applyFont="1" applyBorder="1" applyAlignment="1">
      <alignment horizontal="left" vertical="center" shrinkToFit="1"/>
    </xf>
    <xf numFmtId="38" fontId="9" fillId="2" borderId="24" xfId="1" applyFont="1" applyFill="1" applyBorder="1" applyAlignment="1">
      <alignment horizontal="left" vertical="center" shrinkToFit="1"/>
    </xf>
    <xf numFmtId="38" fontId="9" fillId="2" borderId="1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right" vertical="center" shrinkToFit="1"/>
    </xf>
    <xf numFmtId="38" fontId="10" fillId="0" borderId="25" xfId="1" applyFont="1" applyBorder="1" applyAlignment="1">
      <alignment horizontal="right" vertical="center" shrinkToFit="1"/>
    </xf>
    <xf numFmtId="38" fontId="9" fillId="2" borderId="13" xfId="1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38" fontId="9" fillId="2" borderId="24" xfId="1" applyFont="1" applyFill="1" applyBorder="1" applyAlignment="1">
      <alignment horizontal="right" vertical="center" shrinkToFit="1"/>
    </xf>
    <xf numFmtId="38" fontId="10" fillId="0" borderId="34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left" vertical="center" shrinkToFit="1"/>
    </xf>
    <xf numFmtId="38" fontId="10" fillId="0" borderId="37" xfId="1" applyFont="1" applyBorder="1" applyAlignment="1">
      <alignment horizontal="left" vertical="center" shrinkToFit="1"/>
    </xf>
    <xf numFmtId="38" fontId="10" fillId="0" borderId="38" xfId="1" applyFont="1" applyBorder="1" applyAlignment="1">
      <alignment horizontal="left" vertical="center" shrinkToFit="1"/>
    </xf>
    <xf numFmtId="38" fontId="10" fillId="0" borderId="40" xfId="1" applyFont="1" applyBorder="1" applyAlignment="1">
      <alignment horizontal="left" vertical="center" shrinkToFit="1"/>
    </xf>
    <xf numFmtId="38" fontId="10" fillId="0" borderId="41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right" vertical="center" shrinkToFit="1"/>
    </xf>
    <xf numFmtId="0" fontId="10" fillId="0" borderId="4" xfId="0" applyFont="1" applyBorder="1" applyAlignment="1">
      <alignment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40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6" xfId="1" applyFont="1" applyBorder="1" applyAlignment="1">
      <alignment vertical="center" shrinkToFit="1"/>
    </xf>
    <xf numFmtId="0" fontId="0" fillId="0" borderId="14" xfId="0" applyBorder="1"/>
    <xf numFmtId="0" fontId="0" fillId="0" borderId="18" xfId="0" applyBorder="1"/>
    <xf numFmtId="0" fontId="0" fillId="0" borderId="1" xfId="0" applyBorder="1"/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/>
    </xf>
    <xf numFmtId="0" fontId="5" fillId="0" borderId="14" xfId="0" applyFont="1" applyBorder="1"/>
    <xf numFmtId="0" fontId="5" fillId="0" borderId="1" xfId="0" applyFont="1" applyBorder="1"/>
    <xf numFmtId="38" fontId="5" fillId="0" borderId="14" xfId="1" applyFont="1" applyBorder="1" applyAlignment="1"/>
    <xf numFmtId="38" fontId="5" fillId="0" borderId="1" xfId="1" applyFont="1" applyBorder="1" applyAlignment="1"/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" xfId="0" applyBorder="1" applyAlignment="1">
      <alignment vertical="center"/>
    </xf>
    <xf numFmtId="38" fontId="3" fillId="0" borderId="26" xfId="1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38" fontId="10" fillId="0" borderId="47" xfId="1" applyFont="1" applyBorder="1" applyAlignment="1">
      <alignment horizontal="right" vertical="center" shrinkToFit="1"/>
    </xf>
    <xf numFmtId="38" fontId="9" fillId="2" borderId="46" xfId="0" applyNumberFormat="1" applyFont="1" applyFill="1" applyBorder="1" applyAlignment="1">
      <alignment horizontal="right" vertical="center"/>
    </xf>
    <xf numFmtId="38" fontId="10" fillId="0" borderId="48" xfId="1" applyFont="1" applyBorder="1" applyAlignment="1">
      <alignment horizontal="right" vertical="center" shrinkToFit="1"/>
    </xf>
    <xf numFmtId="38" fontId="10" fillId="0" borderId="49" xfId="1" applyFont="1" applyBorder="1" applyAlignment="1">
      <alignment horizontal="right" vertical="center" shrinkToFit="1"/>
    </xf>
    <xf numFmtId="38" fontId="9" fillId="2" borderId="50" xfId="1" applyFont="1" applyFill="1" applyBorder="1" applyAlignment="1">
      <alignment horizontal="right" vertical="center" shrinkToFit="1"/>
    </xf>
    <xf numFmtId="38" fontId="10" fillId="0" borderId="51" xfId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 shrinkToFit="1"/>
    </xf>
    <xf numFmtId="38" fontId="10" fillId="0" borderId="76" xfId="1" applyFont="1" applyBorder="1" applyAlignment="1">
      <alignment vertical="center" shrinkToFit="1"/>
    </xf>
    <xf numFmtId="38" fontId="10" fillId="0" borderId="77" xfId="1" applyFont="1" applyBorder="1" applyAlignment="1">
      <alignment vertical="center" shrinkToFit="1"/>
    </xf>
    <xf numFmtId="38" fontId="10" fillId="0" borderId="78" xfId="1" applyFont="1" applyBorder="1" applyAlignment="1">
      <alignment vertical="center" shrinkToFit="1"/>
    </xf>
    <xf numFmtId="38" fontId="10" fillId="0" borderId="71" xfId="1" applyFont="1" applyBorder="1" applyAlignment="1">
      <alignment vertical="center" shrinkToFit="1"/>
    </xf>
    <xf numFmtId="38" fontId="10" fillId="0" borderId="68" xfId="1" applyFont="1" applyBorder="1" applyAlignment="1">
      <alignment vertical="center" shrinkToFit="1"/>
    </xf>
    <xf numFmtId="38" fontId="10" fillId="0" borderId="72" xfId="1" applyFont="1" applyBorder="1" applyAlignment="1">
      <alignment vertical="center" shrinkToFit="1"/>
    </xf>
    <xf numFmtId="38" fontId="10" fillId="0" borderId="54" xfId="1" applyFont="1" applyBorder="1" applyAlignment="1">
      <alignment vertical="center" shrinkToFit="1"/>
    </xf>
    <xf numFmtId="38" fontId="10" fillId="0" borderId="55" xfId="1" applyFont="1" applyBorder="1" applyAlignment="1">
      <alignment vertical="center" shrinkToFit="1"/>
    </xf>
    <xf numFmtId="38" fontId="10" fillId="0" borderId="56" xfId="1" applyFont="1" applyBorder="1" applyAlignment="1">
      <alignment vertical="center" shrinkToFit="1"/>
    </xf>
    <xf numFmtId="38" fontId="10" fillId="0" borderId="84" xfId="1" applyFont="1" applyBorder="1" applyAlignment="1">
      <alignment horizontal="left" vertical="center" shrinkToFit="1"/>
    </xf>
    <xf numFmtId="38" fontId="10" fillId="0" borderId="85" xfId="1" applyFont="1" applyBorder="1" applyAlignment="1">
      <alignment horizontal="left" vertical="center" shrinkToFit="1"/>
    </xf>
    <xf numFmtId="38" fontId="10" fillId="0" borderId="87" xfId="1" applyFont="1" applyBorder="1" applyAlignment="1">
      <alignment horizontal="left" vertical="center" shrinkToFit="1"/>
    </xf>
    <xf numFmtId="38" fontId="10" fillId="3" borderId="74" xfId="0" applyNumberFormat="1" applyFont="1" applyFill="1" applyBorder="1" applyAlignment="1">
      <alignment vertical="center"/>
    </xf>
    <xf numFmtId="38" fontId="10" fillId="3" borderId="77" xfId="0" applyNumberFormat="1" applyFont="1" applyFill="1" applyBorder="1" applyAlignment="1">
      <alignment vertical="center"/>
    </xf>
    <xf numFmtId="38" fontId="10" fillId="3" borderId="69" xfId="0" applyNumberFormat="1" applyFont="1" applyFill="1" applyBorder="1" applyAlignment="1">
      <alignment vertical="center"/>
    </xf>
    <xf numFmtId="38" fontId="10" fillId="3" borderId="72" xfId="0" applyNumberFormat="1" applyFont="1" applyFill="1" applyBorder="1" applyAlignment="1">
      <alignment vertical="center"/>
    </xf>
    <xf numFmtId="38" fontId="3" fillId="3" borderId="11" xfId="1" applyFont="1" applyFill="1" applyBorder="1" applyAlignment="1">
      <alignment vertical="center" shrinkToFit="1"/>
    </xf>
    <xf numFmtId="38" fontId="8" fillId="3" borderId="74" xfId="0" applyNumberFormat="1" applyFont="1" applyFill="1" applyBorder="1" applyAlignment="1">
      <alignment vertical="center"/>
    </xf>
    <xf numFmtId="38" fontId="10" fillId="0" borderId="108" xfId="1" applyFont="1" applyBorder="1" applyAlignment="1">
      <alignment vertical="center" shrinkToFit="1"/>
    </xf>
    <xf numFmtId="38" fontId="10" fillId="0" borderId="109" xfId="1" applyFont="1" applyBorder="1" applyAlignment="1">
      <alignment vertical="center" shrinkToFit="1"/>
    </xf>
    <xf numFmtId="0" fontId="0" fillId="0" borderId="0" xfId="0" applyAlignment="1">
      <alignment horizontal="left"/>
    </xf>
    <xf numFmtId="38" fontId="10" fillId="3" borderId="82" xfId="0" applyNumberFormat="1" applyFont="1" applyFill="1" applyBorder="1" applyAlignment="1">
      <alignment horizontal="left" vertical="center"/>
    </xf>
    <xf numFmtId="38" fontId="10" fillId="3" borderId="52" xfId="0" applyNumberFormat="1" applyFont="1" applyFill="1" applyBorder="1" applyAlignment="1">
      <alignment vertical="center"/>
    </xf>
    <xf numFmtId="38" fontId="10" fillId="3" borderId="86" xfId="0" applyNumberFormat="1" applyFont="1" applyFill="1" applyBorder="1" applyAlignment="1">
      <alignment horizontal="left" vertical="center"/>
    </xf>
    <xf numFmtId="38" fontId="10" fillId="3" borderId="79" xfId="0" applyNumberFormat="1" applyFont="1" applyFill="1" applyBorder="1" applyAlignment="1">
      <alignment vertical="center"/>
    </xf>
    <xf numFmtId="38" fontId="3" fillId="3" borderId="82" xfId="1" applyFont="1" applyFill="1" applyBorder="1" applyAlignment="1">
      <alignment vertical="center" shrinkToFit="1"/>
    </xf>
    <xf numFmtId="38" fontId="3" fillId="0" borderId="87" xfId="1" applyFont="1" applyBorder="1" applyAlignment="1">
      <alignment vertical="center" shrinkToFit="1"/>
    </xf>
    <xf numFmtId="38" fontId="3" fillId="0" borderId="85" xfId="1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3" borderId="82" xfId="0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38" fontId="3" fillId="4" borderId="82" xfId="1" applyFont="1" applyFill="1" applyBorder="1" applyAlignment="1">
      <alignment vertical="center" shrinkToFit="1"/>
    </xf>
    <xf numFmtId="38" fontId="8" fillId="4" borderId="28" xfId="0" applyNumberFormat="1" applyFont="1" applyFill="1" applyBorder="1" applyAlignment="1">
      <alignment vertical="center"/>
    </xf>
    <xf numFmtId="0" fontId="12" fillId="0" borderId="44" xfId="0" applyFont="1" applyBorder="1" applyAlignment="1">
      <alignment horizontal="center" vertical="center" shrinkToFit="1"/>
    </xf>
    <xf numFmtId="38" fontId="13" fillId="2" borderId="11" xfId="0" applyNumberFormat="1" applyFont="1" applyFill="1" applyBorder="1" applyAlignment="1">
      <alignment horizontal="right" vertical="center"/>
    </xf>
    <xf numFmtId="38" fontId="14" fillId="0" borderId="37" xfId="1" applyFont="1" applyBorder="1" applyAlignment="1">
      <alignment horizontal="right" vertical="center" shrinkToFit="1"/>
    </xf>
    <xf numFmtId="38" fontId="14" fillId="0" borderId="41" xfId="1" applyFont="1" applyBorder="1" applyAlignment="1">
      <alignment horizontal="right" vertical="center" shrinkToFit="1"/>
    </xf>
    <xf numFmtId="38" fontId="14" fillId="0" borderId="9" xfId="1" applyFont="1" applyBorder="1" applyAlignment="1">
      <alignment horizontal="right" vertical="center" shrinkToFit="1"/>
    </xf>
    <xf numFmtId="38" fontId="13" fillId="2" borderId="13" xfId="1" applyFont="1" applyFill="1" applyBorder="1" applyAlignment="1">
      <alignment horizontal="right" vertical="center" shrinkToFit="1"/>
    </xf>
    <xf numFmtId="38" fontId="14" fillId="0" borderId="0" xfId="1" applyFont="1" applyBorder="1" applyAlignment="1">
      <alignment horizontal="right" vertical="center" shrinkToFit="1"/>
    </xf>
    <xf numFmtId="0" fontId="16" fillId="0" borderId="42" xfId="0" applyFont="1" applyBorder="1" applyAlignment="1">
      <alignment horizontal="center" vertical="center" shrinkToFit="1"/>
    </xf>
    <xf numFmtId="38" fontId="17" fillId="2" borderId="32" xfId="0" applyNumberFormat="1" applyFont="1" applyFill="1" applyBorder="1" applyAlignment="1">
      <alignment horizontal="right" vertical="center"/>
    </xf>
    <xf numFmtId="38" fontId="18" fillId="0" borderId="35" xfId="1" applyFont="1" applyBorder="1" applyAlignment="1">
      <alignment horizontal="right" vertical="center" shrinkToFit="1"/>
    </xf>
    <xf numFmtId="38" fontId="18" fillId="0" borderId="39" xfId="1" applyFont="1" applyBorder="1" applyAlignment="1">
      <alignment horizontal="right" vertical="center" shrinkToFit="1"/>
    </xf>
    <xf numFmtId="38" fontId="18" fillId="0" borderId="29" xfId="1" applyFont="1" applyBorder="1" applyAlignment="1">
      <alignment horizontal="right" vertical="center" shrinkToFit="1"/>
    </xf>
    <xf numFmtId="38" fontId="17" fillId="2" borderId="30" xfId="1" applyFont="1" applyFill="1" applyBorder="1" applyAlignment="1">
      <alignment horizontal="right" vertical="center" shrinkToFit="1"/>
    </xf>
    <xf numFmtId="38" fontId="18" fillId="0" borderId="31" xfId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center" vertical="center" shrinkToFit="1"/>
    </xf>
    <xf numFmtId="38" fontId="17" fillId="2" borderId="58" xfId="0" applyNumberFormat="1" applyFont="1" applyFill="1" applyBorder="1" applyAlignment="1">
      <alignment horizontal="right" vertical="center"/>
    </xf>
    <xf numFmtId="38" fontId="18" fillId="0" borderId="59" xfId="1" applyFont="1" applyBorder="1" applyAlignment="1">
      <alignment horizontal="left" vertical="center" shrinkToFit="1"/>
    </xf>
    <xf numFmtId="38" fontId="18" fillId="0" borderId="60" xfId="1" applyFont="1" applyBorder="1" applyAlignment="1">
      <alignment horizontal="left" vertical="center" shrinkToFit="1"/>
    </xf>
    <xf numFmtId="38" fontId="18" fillId="0" borderId="61" xfId="1" applyFont="1" applyBorder="1" applyAlignment="1">
      <alignment horizontal="left" vertical="center" shrinkToFit="1"/>
    </xf>
    <xf numFmtId="38" fontId="17" fillId="2" borderId="62" xfId="1" applyFont="1" applyFill="1" applyBorder="1" applyAlignment="1">
      <alignment horizontal="right" vertical="center" shrinkToFit="1"/>
    </xf>
    <xf numFmtId="38" fontId="18" fillId="0" borderId="59" xfId="1" applyFont="1" applyBorder="1" applyAlignment="1">
      <alignment horizontal="right" vertical="center" shrinkToFit="1"/>
    </xf>
    <xf numFmtId="38" fontId="18" fillId="0" borderId="60" xfId="1" applyFont="1" applyBorder="1" applyAlignment="1">
      <alignment horizontal="right" vertical="center" shrinkToFit="1"/>
    </xf>
    <xf numFmtId="38" fontId="18" fillId="0" borderId="61" xfId="1" applyFont="1" applyBorder="1" applyAlignment="1">
      <alignment horizontal="right" vertical="center" shrinkToFit="1"/>
    </xf>
    <xf numFmtId="38" fontId="18" fillId="0" borderId="63" xfId="1" applyFont="1" applyBorder="1" applyAlignment="1">
      <alignment horizontal="left" vertical="center" shrinkToFit="1"/>
    </xf>
    <xf numFmtId="38" fontId="14" fillId="0" borderId="70" xfId="1" applyFont="1" applyBorder="1" applyAlignment="1">
      <alignment vertical="center" shrinkToFit="1"/>
    </xf>
    <xf numFmtId="38" fontId="14" fillId="0" borderId="75" xfId="1" applyFont="1" applyBorder="1" applyAlignment="1">
      <alignment vertical="center" shrinkToFit="1"/>
    </xf>
    <xf numFmtId="38" fontId="18" fillId="0" borderId="71" xfId="1" applyFont="1" applyBorder="1" applyAlignment="1">
      <alignment vertical="center" shrinkToFit="1"/>
    </xf>
    <xf numFmtId="38" fontId="18" fillId="0" borderId="76" xfId="1" applyFont="1" applyBorder="1" applyAlignment="1">
      <alignment vertical="center" shrinkToFit="1"/>
    </xf>
    <xf numFmtId="0" fontId="19" fillId="0" borderId="91" xfId="0" applyFont="1" applyBorder="1" applyAlignment="1">
      <alignment shrinkToFit="1"/>
    </xf>
    <xf numFmtId="38" fontId="16" fillId="3" borderId="93" xfId="0" applyNumberFormat="1" applyFont="1" applyFill="1" applyBorder="1" applyAlignment="1">
      <alignment vertical="center"/>
    </xf>
    <xf numFmtId="0" fontId="20" fillId="0" borderId="86" xfId="0" applyFont="1" applyBorder="1" applyAlignment="1">
      <alignment shrinkToFit="1"/>
    </xf>
    <xf numFmtId="38" fontId="12" fillId="3" borderId="92" xfId="0" applyNumberFormat="1" applyFont="1" applyFill="1" applyBorder="1" applyAlignment="1">
      <alignment vertical="center"/>
    </xf>
    <xf numFmtId="38" fontId="14" fillId="0" borderId="83" xfId="1" applyFont="1" applyBorder="1" applyAlignment="1">
      <alignment horizontal="left" vertical="center" shrinkToFit="1"/>
    </xf>
    <xf numFmtId="38" fontId="14" fillId="0" borderId="53" xfId="1" applyFont="1" applyBorder="1" applyAlignment="1">
      <alignment vertical="center" shrinkToFit="1"/>
    </xf>
    <xf numFmtId="38" fontId="18" fillId="0" borderId="84" xfId="1" applyFont="1" applyBorder="1" applyAlignment="1">
      <alignment horizontal="left" vertical="center" shrinkToFit="1"/>
    </xf>
    <xf numFmtId="38" fontId="18" fillId="0" borderId="54" xfId="1" applyFont="1" applyBorder="1" applyAlignment="1">
      <alignment vertical="center" shrinkToFit="1"/>
    </xf>
    <xf numFmtId="38" fontId="15" fillId="0" borderId="86" xfId="1" applyFont="1" applyBorder="1" applyAlignment="1">
      <alignment vertical="center" shrinkToFit="1"/>
    </xf>
    <xf numFmtId="38" fontId="19" fillId="0" borderId="86" xfId="1" applyFont="1" applyBorder="1" applyAlignment="1">
      <alignment vertical="center" shrinkToFit="1"/>
    </xf>
    <xf numFmtId="0" fontId="15" fillId="4" borderId="86" xfId="0" applyFont="1" applyFill="1" applyBorder="1" applyAlignment="1">
      <alignment shrinkToFit="1"/>
    </xf>
    <xf numFmtId="38" fontId="12" fillId="4" borderId="88" xfId="0" applyNumberFormat="1" applyFont="1" applyFill="1" applyBorder="1" applyAlignment="1">
      <alignment vertical="center"/>
    </xf>
    <xf numFmtId="0" fontId="19" fillId="4" borderId="91" xfId="0" applyFont="1" applyFill="1" applyBorder="1" applyAlignment="1">
      <alignment shrinkToFit="1"/>
    </xf>
    <xf numFmtId="38" fontId="16" fillId="4" borderId="8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3" fillId="3" borderId="28" xfId="1" applyFont="1" applyFill="1" applyBorder="1" applyAlignment="1">
      <alignment vertical="center"/>
    </xf>
    <xf numFmtId="38" fontId="15" fillId="3" borderId="111" xfId="1" applyFont="1" applyFill="1" applyBorder="1" applyAlignment="1">
      <alignment vertical="center"/>
    </xf>
    <xf numFmtId="38" fontId="19" fillId="3" borderId="111" xfId="1" applyFont="1" applyFill="1" applyBorder="1" applyAlignment="1">
      <alignment vertical="center"/>
    </xf>
    <xf numFmtId="38" fontId="3" fillId="0" borderId="110" xfId="1" applyFont="1" applyBorder="1" applyAlignment="1">
      <alignment vertical="center" shrinkToFit="1"/>
    </xf>
    <xf numFmtId="38" fontId="3" fillId="3" borderId="88" xfId="1" applyFont="1" applyFill="1" applyBorder="1" applyAlignment="1">
      <alignment vertical="center"/>
    </xf>
    <xf numFmtId="38" fontId="3" fillId="0" borderId="27" xfId="1" applyFont="1" applyBorder="1" applyAlignment="1">
      <alignment vertical="center" shrinkToFit="1"/>
    </xf>
    <xf numFmtId="38" fontId="18" fillId="0" borderId="59" xfId="1" applyFont="1" applyBorder="1" applyAlignment="1">
      <alignment vertical="center" shrinkToFit="1"/>
    </xf>
    <xf numFmtId="38" fontId="18" fillId="0" borderId="60" xfId="1" applyFont="1" applyBorder="1" applyAlignment="1">
      <alignment vertical="center" shrinkToFit="1"/>
    </xf>
    <xf numFmtId="38" fontId="18" fillId="0" borderId="61" xfId="1" applyFont="1" applyBorder="1" applyAlignment="1">
      <alignment vertical="center" shrinkToFit="1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14" xfId="1" applyFont="1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14" xfId="1" applyFont="1" applyBorder="1" applyAlignment="1">
      <alignment horizontal="center"/>
    </xf>
    <xf numFmtId="38" fontId="0" fillId="0" borderId="18" xfId="1" applyFont="1" applyBorder="1" applyAlignment="1">
      <alignment horizontal="center"/>
    </xf>
    <xf numFmtId="38" fontId="0" fillId="0" borderId="14" xfId="1" applyFont="1" applyBorder="1" applyAlignment="1"/>
    <xf numFmtId="38" fontId="5" fillId="0" borderId="14" xfId="1" applyFont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38" fontId="0" fillId="0" borderId="14" xfId="1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38" fontId="5" fillId="0" borderId="1" xfId="1" applyFont="1" applyBorder="1" applyAlignment="1">
      <alignment vertical="center"/>
    </xf>
    <xf numFmtId="0" fontId="7" fillId="0" borderId="0" xfId="0" applyFont="1" applyAlignment="1"/>
    <xf numFmtId="0" fontId="8" fillId="0" borderId="8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/>
    </xf>
    <xf numFmtId="0" fontId="21" fillId="5" borderId="0" xfId="0" applyFont="1" applyFill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7" fillId="0" borderId="120" xfId="0" applyFont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/>
    </xf>
    <xf numFmtId="0" fontId="22" fillId="0" borderId="124" xfId="0" applyFont="1" applyBorder="1" applyAlignment="1">
      <alignment horizontal="center" vertical="center"/>
    </xf>
    <xf numFmtId="0" fontId="22" fillId="0" borderId="125" xfId="0" applyFont="1" applyBorder="1" applyAlignment="1">
      <alignment horizontal="center" vertical="center"/>
    </xf>
    <xf numFmtId="176" fontId="24" fillId="6" borderId="28" xfId="1" applyNumberFormat="1" applyFont="1" applyFill="1" applyBorder="1" applyAlignment="1">
      <alignment vertical="center"/>
    </xf>
    <xf numFmtId="176" fontId="28" fillId="3" borderId="88" xfId="1" applyNumberFormat="1" applyFont="1" applyFill="1" applyBorder="1" applyAlignment="1">
      <alignment vertic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88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22" fillId="3" borderId="88" xfId="0" applyFont="1" applyFill="1" applyBorder="1" applyAlignment="1">
      <alignment horizontal="left" vertical="center" wrapText="1"/>
    </xf>
    <xf numFmtId="176" fontId="28" fillId="3" borderId="133" xfId="1" applyNumberFormat="1" applyFont="1" applyFill="1" applyBorder="1" applyAlignment="1">
      <alignment vertical="center"/>
    </xf>
    <xf numFmtId="176" fontId="24" fillId="3" borderId="117" xfId="1" applyNumberFormat="1" applyFont="1" applyFill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19" xfId="0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vertical="center" wrapText="1"/>
    </xf>
    <xf numFmtId="176" fontId="22" fillId="0" borderId="25" xfId="0" applyNumberFormat="1" applyFont="1" applyBorder="1" applyAlignment="1">
      <alignment horizontal="right" vertical="center"/>
    </xf>
    <xf numFmtId="176" fontId="22" fillId="0" borderId="24" xfId="0" applyNumberFormat="1" applyFont="1" applyBorder="1" applyAlignment="1">
      <alignment horizontal="right" vertical="center"/>
    </xf>
    <xf numFmtId="176" fontId="22" fillId="0" borderId="112" xfId="0" applyNumberFormat="1" applyFont="1" applyBorder="1" applyAlignment="1">
      <alignment horizontal="right" vertical="center"/>
    </xf>
    <xf numFmtId="176" fontId="23" fillId="0" borderId="136" xfId="0" applyNumberFormat="1" applyFont="1" applyBorder="1" applyAlignment="1">
      <alignment horizontal="right" vertical="center"/>
    </xf>
    <xf numFmtId="176" fontId="22" fillId="0" borderId="137" xfId="0" applyNumberFormat="1" applyFont="1" applyBorder="1" applyAlignment="1">
      <alignment horizontal="right" vertical="center"/>
    </xf>
    <xf numFmtId="176" fontId="23" fillId="6" borderId="12" xfId="1" applyNumberFormat="1" applyFont="1" applyFill="1" applyBorder="1" applyAlignment="1">
      <alignment vertical="center"/>
    </xf>
    <xf numFmtId="176" fontId="22" fillId="3" borderId="24" xfId="1" applyNumberFormat="1" applyFont="1" applyFill="1" applyBorder="1" applyAlignment="1">
      <alignment vertical="center"/>
    </xf>
    <xf numFmtId="176" fontId="22" fillId="3" borderId="132" xfId="1" applyNumberFormat="1" applyFont="1" applyFill="1" applyBorder="1" applyAlignment="1">
      <alignment vertical="center"/>
    </xf>
    <xf numFmtId="176" fontId="23" fillId="3" borderId="118" xfId="1" applyNumberFormat="1" applyFont="1" applyFill="1" applyBorder="1" applyAlignment="1">
      <alignment vertical="center"/>
    </xf>
    <xf numFmtId="0" fontId="23" fillId="0" borderId="138" xfId="0" applyFont="1" applyFill="1" applyBorder="1" applyAlignment="1">
      <alignment horizontal="center" vertical="center"/>
    </xf>
    <xf numFmtId="176" fontId="23" fillId="6" borderId="139" xfId="1" applyNumberFormat="1" applyFont="1" applyFill="1" applyBorder="1" applyAlignment="1">
      <alignment vertical="center"/>
    </xf>
    <xf numFmtId="176" fontId="22" fillId="3" borderId="140" xfId="1" applyNumberFormat="1" applyFont="1" applyFill="1" applyBorder="1" applyAlignment="1">
      <alignment vertical="center"/>
    </xf>
    <xf numFmtId="0" fontId="22" fillId="3" borderId="140" xfId="0" applyFont="1" applyFill="1" applyBorder="1" applyAlignment="1">
      <alignment horizontal="center" vertical="center" wrapText="1"/>
    </xf>
    <xf numFmtId="0" fontId="22" fillId="3" borderId="140" xfId="0" applyFont="1" applyFill="1" applyBorder="1" applyAlignment="1">
      <alignment horizontal="left" vertical="center" wrapText="1"/>
    </xf>
    <xf numFmtId="176" fontId="22" fillId="3" borderId="141" xfId="1" applyNumberFormat="1" applyFont="1" applyFill="1" applyBorder="1" applyAlignment="1">
      <alignment vertical="center"/>
    </xf>
    <xf numFmtId="176" fontId="23" fillId="3" borderId="142" xfId="1" applyNumberFormat="1" applyFont="1" applyFill="1" applyBorder="1" applyAlignment="1">
      <alignment vertical="center"/>
    </xf>
    <xf numFmtId="0" fontId="23" fillId="0" borderId="119" xfId="0" applyFont="1" applyBorder="1" applyAlignment="1">
      <alignment horizontal="center" vertical="center"/>
    </xf>
    <xf numFmtId="0" fontId="22" fillId="0" borderId="27" xfId="0" applyFont="1" applyBorder="1" applyAlignment="1">
      <alignment horizontal="left" vertical="center"/>
    </xf>
    <xf numFmtId="0" fontId="22" fillId="0" borderId="88" xfId="0" applyFont="1" applyBorder="1" applyAlignment="1">
      <alignment horizontal="left" vertical="center"/>
    </xf>
    <xf numFmtId="0" fontId="22" fillId="0" borderId="88" xfId="0" applyFont="1" applyBorder="1" applyAlignment="1">
      <alignment horizontal="left" vertical="center" wrapText="1"/>
    </xf>
    <xf numFmtId="0" fontId="22" fillId="0" borderId="143" xfId="0" applyFont="1" applyBorder="1" applyAlignment="1">
      <alignment horizontal="left" vertical="center"/>
    </xf>
    <xf numFmtId="0" fontId="22" fillId="0" borderId="144" xfId="0" applyFont="1" applyBorder="1" applyAlignment="1">
      <alignment horizontal="left" vertical="center"/>
    </xf>
    <xf numFmtId="0" fontId="31" fillId="0" borderId="145" xfId="0" applyFont="1" applyBorder="1" applyAlignment="1">
      <alignment horizontal="left" vertical="center" shrinkToFit="1"/>
    </xf>
    <xf numFmtId="176" fontId="22" fillId="0" borderId="146" xfId="0" applyNumberFormat="1" applyFont="1" applyBorder="1" applyAlignment="1">
      <alignment horizontal="right" vertical="center"/>
    </xf>
    <xf numFmtId="176" fontId="22" fillId="0" borderId="140" xfId="0" applyNumberFormat="1" applyFont="1" applyBorder="1" applyAlignment="1">
      <alignment horizontal="right" vertical="center"/>
    </xf>
    <xf numFmtId="176" fontId="22" fillId="0" borderId="147" xfId="0" applyNumberFormat="1" applyFont="1" applyBorder="1" applyAlignment="1">
      <alignment horizontal="right" vertical="center"/>
    </xf>
    <xf numFmtId="176" fontId="23" fillId="0" borderId="148" xfId="0" applyNumberFormat="1" applyFont="1" applyBorder="1" applyAlignment="1">
      <alignment horizontal="right" vertical="center"/>
    </xf>
    <xf numFmtId="176" fontId="22" fillId="0" borderId="149" xfId="0" applyNumberFormat="1" applyFont="1" applyBorder="1" applyAlignment="1">
      <alignment horizontal="right" vertical="center"/>
    </xf>
    <xf numFmtId="176" fontId="22" fillId="7" borderId="140" xfId="0" applyNumberFormat="1" applyFont="1" applyFill="1" applyBorder="1" applyAlignment="1">
      <alignment horizontal="right" vertical="center"/>
    </xf>
    <xf numFmtId="176" fontId="22" fillId="7" borderId="24" xfId="0" applyNumberFormat="1" applyFont="1" applyFill="1" applyBorder="1" applyAlignment="1">
      <alignment horizontal="right" vertical="center"/>
    </xf>
    <xf numFmtId="176" fontId="22" fillId="7" borderId="137" xfId="0" applyNumberFormat="1" applyFont="1" applyFill="1" applyBorder="1" applyAlignment="1">
      <alignment horizontal="right" vertical="center"/>
    </xf>
    <xf numFmtId="176" fontId="22" fillId="7" borderId="149" xfId="0" applyNumberFormat="1" applyFont="1" applyFill="1" applyBorder="1" applyAlignment="1">
      <alignment horizontal="right" vertical="center"/>
    </xf>
    <xf numFmtId="176" fontId="22" fillId="0" borderId="24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23" fillId="0" borderId="26" xfId="0" applyFont="1" applyBorder="1" applyAlignment="1">
      <alignment horizontal="center" vertical="center" textRotation="255"/>
    </xf>
    <xf numFmtId="0" fontId="23" fillId="6" borderId="20" xfId="0" applyFont="1" applyFill="1" applyBorder="1" applyAlignment="1">
      <alignment horizontal="left" vertical="center"/>
    </xf>
    <xf numFmtId="0" fontId="23" fillId="6" borderId="11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3" fillId="0" borderId="12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2" fillId="3" borderId="134" xfId="0" applyFont="1" applyFill="1" applyBorder="1" applyAlignment="1">
      <alignment horizontal="left" vertical="center"/>
    </xf>
    <xf numFmtId="0" fontId="22" fillId="3" borderId="114" xfId="0" applyFont="1" applyFill="1" applyBorder="1" applyAlignment="1">
      <alignment horizontal="left" vertical="center"/>
    </xf>
    <xf numFmtId="0" fontId="23" fillId="3" borderId="115" xfId="0" applyFont="1" applyFill="1" applyBorder="1" applyAlignment="1">
      <alignment horizontal="center" vertical="center"/>
    </xf>
    <xf numFmtId="0" fontId="23" fillId="3" borderId="116" xfId="0" applyFont="1" applyFill="1" applyBorder="1" applyAlignment="1">
      <alignment horizontal="center" vertical="center"/>
    </xf>
    <xf numFmtId="0" fontId="23" fillId="0" borderId="122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2" fillId="0" borderId="132" xfId="0" applyFont="1" applyBorder="1" applyAlignment="1">
      <alignment horizontal="left" vertical="center"/>
    </xf>
    <xf numFmtId="0" fontId="22" fillId="0" borderId="135" xfId="0" applyFont="1" applyBorder="1" applyAlignment="1">
      <alignment horizontal="left" vertical="center"/>
    </xf>
    <xf numFmtId="0" fontId="23" fillId="0" borderId="129" xfId="0" applyFont="1" applyBorder="1" applyAlignment="1">
      <alignment horizontal="center" vertical="center"/>
    </xf>
    <xf numFmtId="0" fontId="23" fillId="0" borderId="130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/>
    </xf>
    <xf numFmtId="0" fontId="22" fillId="0" borderId="12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38" fontId="5" fillId="0" borderId="24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38" fontId="5" fillId="2" borderId="24" xfId="1" applyFont="1" applyFill="1" applyBorder="1" applyAlignment="1">
      <alignment vertical="center"/>
    </xf>
    <xf numFmtId="38" fontId="5" fillId="2" borderId="19" xfId="1" applyFont="1" applyFill="1" applyBorder="1" applyAlignment="1">
      <alignment vertical="center"/>
    </xf>
    <xf numFmtId="0" fontId="0" fillId="0" borderId="24" xfId="0" applyBorder="1" applyAlignment="1"/>
    <xf numFmtId="0" fontId="0" fillId="0" borderId="19" xfId="0" applyBorder="1" applyAlignment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8" fillId="0" borderId="64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8" fontId="19" fillId="2" borderId="98" xfId="1" applyFont="1" applyFill="1" applyBorder="1" applyAlignment="1">
      <alignment vertical="center" shrinkToFit="1"/>
    </xf>
    <xf numFmtId="38" fontId="19" fillId="2" borderId="31" xfId="1" applyFont="1" applyFill="1" applyBorder="1" applyAlignment="1">
      <alignment vertical="center" shrinkToFit="1"/>
    </xf>
    <xf numFmtId="38" fontId="19" fillId="2" borderId="99" xfId="1" applyFont="1" applyFill="1" applyBorder="1" applyAlignment="1">
      <alignment vertical="center" shrinkToFit="1"/>
    </xf>
    <xf numFmtId="38" fontId="3" fillId="2" borderId="100" xfId="1" applyFont="1" applyFill="1" applyBorder="1" applyAlignment="1">
      <alignment vertical="center" shrinkToFit="1"/>
    </xf>
    <xf numFmtId="38" fontId="3" fillId="2" borderId="101" xfId="1" applyFont="1" applyFill="1" applyBorder="1" applyAlignment="1">
      <alignment vertical="center" shrinkToFit="1"/>
    </xf>
    <xf numFmtId="38" fontId="3" fillId="2" borderId="102" xfId="1" applyFont="1" applyFill="1" applyBorder="1" applyAlignment="1">
      <alignment vertical="center" shrinkToFit="1"/>
    </xf>
    <xf numFmtId="38" fontId="3" fillId="2" borderId="45" xfId="1" applyFont="1" applyFill="1" applyBorder="1" applyAlignment="1">
      <alignment vertical="center" shrinkToFit="1"/>
    </xf>
    <xf numFmtId="38" fontId="3" fillId="2" borderId="51" xfId="1" applyFont="1" applyFill="1" applyBorder="1" applyAlignment="1">
      <alignment vertical="center" shrinkToFit="1"/>
    </xf>
    <xf numFmtId="38" fontId="3" fillId="2" borderId="97" xfId="1" applyFont="1" applyFill="1" applyBorder="1" applyAlignment="1">
      <alignment vertical="center" shrinkToFit="1"/>
    </xf>
    <xf numFmtId="38" fontId="15" fillId="2" borderId="45" xfId="1" applyFont="1" applyFill="1" applyBorder="1" applyAlignment="1">
      <alignment vertical="center" shrinkToFit="1"/>
    </xf>
    <xf numFmtId="38" fontId="15" fillId="2" borderId="51" xfId="1" applyFont="1" applyFill="1" applyBorder="1" applyAlignment="1">
      <alignment vertical="center" shrinkToFit="1"/>
    </xf>
    <xf numFmtId="38" fontId="15" fillId="2" borderId="97" xfId="1" applyFont="1" applyFill="1" applyBorder="1" applyAlignment="1">
      <alignment vertical="center" shrinkToFit="1"/>
    </xf>
    <xf numFmtId="0" fontId="3" fillId="2" borderId="8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0" xfId="0" applyFont="1" applyFill="1" applyBorder="1" applyAlignment="1">
      <alignment horizontal="center" vertical="center" shrinkToFit="1"/>
    </xf>
    <xf numFmtId="38" fontId="3" fillId="2" borderId="94" xfId="1" applyFont="1" applyFill="1" applyBorder="1" applyAlignment="1">
      <alignment vertical="center" shrinkToFit="1"/>
    </xf>
    <xf numFmtId="38" fontId="3" fillId="2" borderId="95" xfId="1" applyFont="1" applyFill="1" applyBorder="1" applyAlignment="1">
      <alignment vertical="center" shrinkToFit="1"/>
    </xf>
    <xf numFmtId="38" fontId="3" fillId="2" borderId="96" xfId="1" applyFont="1" applyFill="1" applyBorder="1" applyAlignment="1">
      <alignment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19" fillId="2" borderId="106" xfId="1" applyFont="1" applyFill="1" applyBorder="1" applyAlignment="1">
      <alignment vertical="center" shrinkToFit="1"/>
    </xf>
    <xf numFmtId="38" fontId="19" fillId="2" borderId="33" xfId="1" applyFont="1" applyFill="1" applyBorder="1" applyAlignment="1">
      <alignment vertical="center" shrinkToFit="1"/>
    </xf>
    <xf numFmtId="38" fontId="19" fillId="2" borderId="107" xfId="1" applyFont="1" applyFill="1" applyBorder="1" applyAlignment="1">
      <alignment vertical="center" shrinkToFit="1"/>
    </xf>
    <xf numFmtId="38" fontId="3" fillId="2" borderId="103" xfId="1" applyFont="1" applyFill="1" applyBorder="1" applyAlignment="1">
      <alignment vertical="center" shrinkToFit="1"/>
    </xf>
    <xf numFmtId="38" fontId="3" fillId="2" borderId="104" xfId="1" applyFont="1" applyFill="1" applyBorder="1" applyAlignment="1">
      <alignment vertical="center" shrinkToFit="1"/>
    </xf>
    <xf numFmtId="38" fontId="3" fillId="2" borderId="105" xfId="1" applyFont="1" applyFill="1" applyBorder="1" applyAlignment="1">
      <alignment vertical="center" shrinkToFit="1"/>
    </xf>
    <xf numFmtId="38" fontId="19" fillId="2" borderId="65" xfId="1" applyFont="1" applyFill="1" applyBorder="1" applyAlignment="1">
      <alignment vertical="center" shrinkToFit="1"/>
    </xf>
    <xf numFmtId="38" fontId="19" fillId="2" borderId="56" xfId="1" applyFont="1" applyFill="1" applyBorder="1" applyAlignment="1">
      <alignment vertical="center" shrinkToFit="1"/>
    </xf>
    <xf numFmtId="38" fontId="19" fillId="2" borderId="67" xfId="1" applyFont="1" applyFill="1" applyBorder="1" applyAlignment="1">
      <alignment vertical="center" shrinkToFit="1"/>
    </xf>
    <xf numFmtId="0" fontId="5" fillId="0" borderId="2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6" fillId="0" borderId="0" xfId="1" applyFont="1" applyAlignment="1">
      <alignment horizontal="center"/>
    </xf>
    <xf numFmtId="38" fontId="11" fillId="0" borderId="0" xfId="1" applyFont="1" applyAlignment="1">
      <alignment horizontal="center"/>
    </xf>
    <xf numFmtId="38" fontId="0" fillId="0" borderId="24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4" xfId="1" applyFont="1" applyBorder="1" applyAlignment="1"/>
    <xf numFmtId="38" fontId="0" fillId="0" borderId="19" xfId="1" applyFont="1" applyBorder="1" applyAlignment="1"/>
    <xf numFmtId="38" fontId="0" fillId="0" borderId="5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5" xfId="1" applyFont="1" applyBorder="1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38" fontId="0" fillId="0" borderId="112" xfId="1" applyFont="1" applyBorder="1" applyAlignment="1">
      <alignment vertical="center"/>
    </xf>
    <xf numFmtId="38" fontId="0" fillId="0" borderId="113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8" fontId="0" fillId="0" borderId="5" xfId="1" applyFont="1" applyBorder="1" applyAlignment="1">
      <alignment vertical="center" wrapText="1"/>
    </xf>
    <xf numFmtId="38" fontId="0" fillId="0" borderId="1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15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15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47624</xdr:colOff>
      <xdr:row>1</xdr:row>
      <xdr:rowOff>161925</xdr:rowOff>
    </xdr:from>
    <xdr:to>
      <xdr:col>2</xdr:col>
      <xdr:colOff>990599</xdr:colOff>
      <xdr:row>3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624" y="514350"/>
          <a:ext cx="1647825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16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 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981075</xdr:colOff>
      <xdr:row>9</xdr:row>
      <xdr:rowOff>85725</xdr:rowOff>
    </xdr:from>
    <xdr:to>
      <xdr:col>5</xdr:col>
      <xdr:colOff>2419350</xdr:colOff>
      <xdr:row>12</xdr:row>
      <xdr:rowOff>190500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972050" y="2476500"/>
          <a:ext cx="2619375" cy="847725"/>
        </a:xfrm>
        <a:prstGeom prst="wedgeRectCallout">
          <a:avLst>
            <a:gd name="adj1" fmla="val -42776"/>
            <a:gd name="adj2" fmla="val -8911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ステップアップ支援コースの場合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市補助金≦合計（総事業費）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（例）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150,000</a:t>
          </a:r>
          <a:r>
            <a:rPr kumimoji="1" lang="ja-JP" altLang="en-US" sz="1000">
              <a:solidFill>
                <a:schemeClr val="tx1"/>
              </a:solidFill>
            </a:rPr>
            <a:t>円≦</a:t>
          </a:r>
          <a:r>
            <a:rPr kumimoji="1" lang="en-US" altLang="ja-JP" sz="1000">
              <a:solidFill>
                <a:schemeClr val="tx1"/>
              </a:solidFill>
            </a:rPr>
            <a:t>200,000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％＝</a:t>
          </a:r>
          <a:r>
            <a:rPr kumimoji="1" lang="en-US" altLang="ja-JP" sz="1000">
              <a:solidFill>
                <a:schemeClr val="tx1"/>
              </a:solidFill>
            </a:rPr>
            <a:t>180,000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</a:p>
      </xdr:txBody>
    </xdr:sp>
    <xdr:clientData/>
  </xdr:twoCellAnchor>
  <xdr:twoCellAnchor>
    <xdr:from>
      <xdr:col>2</xdr:col>
      <xdr:colOff>2047875</xdr:colOff>
      <xdr:row>6</xdr:row>
      <xdr:rowOff>266700</xdr:rowOff>
    </xdr:from>
    <xdr:to>
      <xdr:col>5</xdr:col>
      <xdr:colOff>95250</xdr:colOff>
      <xdr:row>8</xdr:row>
      <xdr:rowOff>47625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752725" y="1828800"/>
          <a:ext cx="2514600" cy="361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1038225</xdr:colOff>
      <xdr:row>2</xdr:row>
      <xdr:rowOff>257176</xdr:rowOff>
    </xdr:from>
    <xdr:to>
      <xdr:col>5</xdr:col>
      <xdr:colOff>2457450</xdr:colOff>
      <xdr:row>5</xdr:row>
      <xdr:rowOff>228601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029200" y="781051"/>
          <a:ext cx="2600325" cy="742950"/>
        </a:xfrm>
        <a:prstGeom prst="wedgeRectCallout">
          <a:avLst>
            <a:gd name="adj1" fmla="val -49025"/>
            <a:gd name="adj2" fmla="val 121270"/>
          </a:avLst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 u="sng">
              <a:solidFill>
                <a:schemeClr val="tx1"/>
              </a:solidFill>
            </a:rPr>
            <a:t>「市補助金」の額に変更</a:t>
          </a:r>
          <a:r>
            <a:rPr kumimoji="1" lang="ja-JP" altLang="en-US" sz="1100">
              <a:solidFill>
                <a:schemeClr val="tx1"/>
              </a:solidFill>
            </a:rPr>
            <a:t>がある場合のみ「応募変更申請」の手続きが必要です。</a:t>
          </a:r>
        </a:p>
      </xdr:txBody>
    </xdr:sp>
    <xdr:clientData/>
  </xdr:twoCellAnchor>
  <xdr:twoCellAnchor>
    <xdr:from>
      <xdr:col>2</xdr:col>
      <xdr:colOff>2028825</xdr:colOff>
      <xdr:row>12</xdr:row>
      <xdr:rowOff>161925</xdr:rowOff>
    </xdr:from>
    <xdr:to>
      <xdr:col>5</xdr:col>
      <xdr:colOff>76200</xdr:colOff>
      <xdr:row>14</xdr:row>
      <xdr:rowOff>104775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733675" y="3543300"/>
          <a:ext cx="2514600" cy="438150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114299</xdr:colOff>
      <xdr:row>31</xdr:row>
      <xdr:rowOff>190500</xdr:rowOff>
    </xdr:from>
    <xdr:to>
      <xdr:col>5</xdr:col>
      <xdr:colOff>85724</xdr:colOff>
      <xdr:row>33</xdr:row>
      <xdr:rowOff>28575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924174" y="8153400"/>
          <a:ext cx="2333625" cy="333375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1143000</xdr:colOff>
      <xdr:row>15</xdr:row>
      <xdr:rowOff>85725</xdr:rowOff>
    </xdr:from>
    <xdr:to>
      <xdr:col>5</xdr:col>
      <xdr:colOff>1019175</xdr:colOff>
      <xdr:row>31</xdr:row>
      <xdr:rowOff>238126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133975" y="4238625"/>
          <a:ext cx="1057275" cy="4210051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14</xdr:row>
      <xdr:rowOff>85725</xdr:rowOff>
    </xdr:from>
    <xdr:to>
      <xdr:col>5</xdr:col>
      <xdr:colOff>923926</xdr:colOff>
      <xdr:row>14</xdr:row>
      <xdr:rowOff>228600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 flipV="1">
          <a:off x="4619625" y="3962400"/>
          <a:ext cx="1476376" cy="142875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14</xdr:row>
      <xdr:rowOff>38100</xdr:rowOff>
    </xdr:from>
    <xdr:to>
      <xdr:col>5</xdr:col>
      <xdr:colOff>2152650</xdr:colOff>
      <xdr:row>15</xdr:row>
      <xdr:rowOff>95250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115050" y="3914775"/>
          <a:ext cx="1209675" cy="3333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合計額が一致</a:t>
          </a:r>
        </a:p>
      </xdr:txBody>
    </xdr:sp>
    <xdr:clientData/>
  </xdr:twoCellAnchor>
  <xdr:twoCellAnchor>
    <xdr:from>
      <xdr:col>0</xdr:col>
      <xdr:colOff>38100</xdr:colOff>
      <xdr:row>27</xdr:row>
      <xdr:rowOff>200026</xdr:rowOff>
    </xdr:from>
    <xdr:to>
      <xdr:col>5</xdr:col>
      <xdr:colOff>1323975</xdr:colOff>
      <xdr:row>31</xdr:row>
      <xdr:rowOff>47626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8100" y="7172326"/>
          <a:ext cx="6457950" cy="838200"/>
        </a:xfrm>
        <a:prstGeom prst="wedgeRoundRectCallout">
          <a:avLst>
            <a:gd name="adj1" fmla="val -2249"/>
            <a:gd name="adj2" fmla="val 1200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◆市補助金の充当先に「○」を付けてください。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◆収入の部の市補助金額より、支出の部の充当先の合計金額の方が多くなるようにしてください。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（例：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変更後の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市補助金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150,000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円≦充当先の合計金額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160,000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円）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409575</xdr:colOff>
      <xdr:row>24</xdr:row>
      <xdr:rowOff>161925</xdr:rowOff>
    </xdr:from>
    <xdr:to>
      <xdr:col>2</xdr:col>
      <xdr:colOff>923925</xdr:colOff>
      <xdr:row>28</xdr:row>
      <xdr:rowOff>38100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409575" y="6638925"/>
          <a:ext cx="1219200" cy="866775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22411</xdr:colOff>
      <xdr:row>0</xdr:row>
      <xdr:rowOff>123265</xdr:rowOff>
    </xdr:from>
    <xdr:to>
      <xdr:col>6</xdr:col>
      <xdr:colOff>268007</xdr:colOff>
      <xdr:row>2</xdr:row>
      <xdr:rowOff>58832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428999" y="123265"/>
          <a:ext cx="2845361" cy="563096"/>
        </a:xfrm>
        <a:prstGeom prst="wedgeRectCallout">
          <a:avLst>
            <a:gd name="adj1" fmla="val -23327"/>
            <a:gd name="adj2" fmla="val 8076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プルダウンリストから事業（要綱別表に掲げる事業）を選択してください。</a:t>
          </a:r>
        </a:p>
      </xdr:txBody>
    </xdr:sp>
    <xdr:clientData/>
  </xdr:twoCellAnchor>
  <xdr:twoCellAnchor>
    <xdr:from>
      <xdr:col>27</xdr:col>
      <xdr:colOff>242794</xdr:colOff>
      <xdr:row>0</xdr:row>
      <xdr:rowOff>84978</xdr:rowOff>
    </xdr:from>
    <xdr:to>
      <xdr:col>32</xdr:col>
      <xdr:colOff>564963</xdr:colOff>
      <xdr:row>2</xdr:row>
      <xdr:rowOff>194049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070669" y="84978"/>
          <a:ext cx="4544919" cy="728196"/>
        </a:xfrm>
        <a:prstGeom prst="wedgeRectCallout">
          <a:avLst>
            <a:gd name="adj1" fmla="val -63712"/>
            <a:gd name="adj2" fmla="val 7748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既存の枠に事業が入りきらない場合は、適宜列を挿入してください。その際の罫線や数式は、左列のものをコピーしてください。</a:t>
          </a:r>
        </a:p>
      </xdr:txBody>
    </xdr:sp>
    <xdr:clientData/>
  </xdr:twoCellAnchor>
  <xdr:twoCellAnchor>
    <xdr:from>
      <xdr:col>35</xdr:col>
      <xdr:colOff>504264</xdr:colOff>
      <xdr:row>21</xdr:row>
      <xdr:rowOff>168088</xdr:rowOff>
    </xdr:from>
    <xdr:to>
      <xdr:col>38</xdr:col>
      <xdr:colOff>672353</xdr:colOff>
      <xdr:row>25</xdr:row>
      <xdr:rowOff>89647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0110205" y="4784912"/>
          <a:ext cx="2767854" cy="638735"/>
        </a:xfrm>
        <a:prstGeom prst="wedgeRectCallout">
          <a:avLst>
            <a:gd name="adj1" fmla="val -92877"/>
            <a:gd name="adj2" fmla="val -269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変更の場合</a:t>
          </a:r>
          <a:r>
            <a:rPr kumimoji="1" lang="en-US" altLang="ja-JP" sz="1100"/>
            <a:t>】</a:t>
          </a:r>
          <a:r>
            <a:rPr kumimoji="1" lang="ja-JP" altLang="en-US" sz="1100"/>
            <a:t>額の変更無の場合でも金額を入れてください。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21</xdr:row>
      <xdr:rowOff>57150</xdr:rowOff>
    </xdr:from>
    <xdr:to>
      <xdr:col>4</xdr:col>
      <xdr:colOff>1793876</xdr:colOff>
      <xdr:row>23</xdr:row>
      <xdr:rowOff>31751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610100" y="6276975"/>
          <a:ext cx="1755776" cy="603251"/>
        </a:xfrm>
        <a:prstGeom prst="wedgeRectCallout">
          <a:avLst>
            <a:gd name="adj1" fmla="val -30608"/>
            <a:gd name="adj2" fmla="val 4256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内容説明は大まかでＯＫです。</a:t>
          </a:r>
        </a:p>
      </xdr:txBody>
    </xdr:sp>
    <xdr:clientData/>
  </xdr:twoCellAnchor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85750" y="2730501"/>
          <a:ext cx="2841625" cy="44449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19051</xdr:rowOff>
    </xdr:from>
    <xdr:to>
      <xdr:col>4</xdr:col>
      <xdr:colOff>1670050</xdr:colOff>
      <xdr:row>9</xdr:row>
      <xdr:rowOff>76201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771900" y="1838326"/>
          <a:ext cx="2470150" cy="685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  <xdr:twoCellAnchor>
    <xdr:from>
      <xdr:col>0</xdr:col>
      <xdr:colOff>238126</xdr:colOff>
      <xdr:row>0</xdr:row>
      <xdr:rowOff>142875</xdr:rowOff>
    </xdr:from>
    <xdr:to>
      <xdr:col>0</xdr:col>
      <xdr:colOff>904876</xdr:colOff>
      <xdr:row>2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38126" y="142875"/>
          <a:ext cx="666750" cy="3492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当初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698500</xdr:colOff>
      <xdr:row>13</xdr:row>
      <xdr:rowOff>142876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23850" y="2219326"/>
          <a:ext cx="2774950" cy="266700"/>
        </a:xfrm>
        <a:prstGeom prst="wedgeRectCallout">
          <a:avLst>
            <a:gd name="adj1" fmla="val -10734"/>
            <a:gd name="adj2" fmla="val 32406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333375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85749" y="76200"/>
          <a:ext cx="130175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第１回変更</a:t>
          </a:r>
        </a:p>
      </xdr:txBody>
    </xdr:sp>
    <xdr:clientData/>
  </xdr:twoCellAnchor>
  <xdr:twoCellAnchor>
    <xdr:from>
      <xdr:col>4</xdr:col>
      <xdr:colOff>209550</xdr:colOff>
      <xdr:row>31</xdr:row>
      <xdr:rowOff>95250</xdr:rowOff>
    </xdr:from>
    <xdr:to>
      <xdr:col>4</xdr:col>
      <xdr:colOff>1866900</xdr:colOff>
      <xdr:row>33</xdr:row>
      <xdr:rowOff>133350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238750" y="5981700"/>
          <a:ext cx="1657350" cy="400050"/>
        </a:xfrm>
        <a:prstGeom prst="wedgeRectCallout">
          <a:avLst>
            <a:gd name="adj1" fmla="val -45797"/>
            <a:gd name="adj2" fmla="val -75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変更（追加）した項目のみの記載でＯＫです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1171575</xdr:colOff>
      <xdr:row>14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23850" y="2219326"/>
          <a:ext cx="3248025" cy="447674"/>
        </a:xfrm>
        <a:prstGeom prst="wedgeRectCallout">
          <a:avLst>
            <a:gd name="adj1" fmla="val -9561"/>
            <a:gd name="adj2" fmla="val 1900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予算明細書から自動的に計上されます（第１回変更が上段、第２回変更が下段）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111125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85749" y="76200"/>
          <a:ext cx="107950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第２回変更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85750" y="2701926"/>
          <a:ext cx="2851150" cy="43814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206375</xdr:rowOff>
    </xdr:from>
    <xdr:to>
      <xdr:col>4</xdr:col>
      <xdr:colOff>1670050</xdr:colOff>
      <xdr:row>9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771900" y="2025650"/>
          <a:ext cx="2470150" cy="4984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0"/>
  <sheetViews>
    <sheetView tabSelected="1" topLeftCell="A34" zoomScaleNormal="100" workbookViewId="0">
      <selection activeCell="I46" sqref="I46"/>
    </sheetView>
  </sheetViews>
  <sheetFormatPr defaultRowHeight="13.5" x14ac:dyDescent="0.15"/>
  <cols>
    <col min="1" max="1" width="6.625" style="180" customWidth="1"/>
    <col min="2" max="2" width="2.625" style="180" customWidth="1"/>
    <col min="3" max="3" width="27.625" style="180" customWidth="1"/>
    <col min="4" max="5" width="15.5" style="180" customWidth="1"/>
    <col min="6" max="6" width="33.125" style="180" customWidth="1"/>
    <col min="7" max="16384" width="9" style="180"/>
  </cols>
  <sheetData>
    <row r="1" spans="1:6" ht="27.75" customHeight="1" x14ac:dyDescent="0.15">
      <c r="B1" s="244" t="s">
        <v>148</v>
      </c>
      <c r="C1" s="244"/>
      <c r="D1" s="244"/>
      <c r="E1" s="244"/>
      <c r="F1" s="244"/>
    </row>
    <row r="3" spans="1:6" ht="21" customHeight="1" x14ac:dyDescent="0.15">
      <c r="C3" s="181"/>
      <c r="D3" s="195" t="s">
        <v>149</v>
      </c>
      <c r="E3" s="245"/>
      <c r="F3" s="245"/>
    </row>
    <row r="4" spans="1:6" ht="18" customHeight="1" x14ac:dyDescent="0.15"/>
    <row r="5" spans="1:6" ht="21.75" customHeight="1" x14ac:dyDescent="0.15">
      <c r="B5" s="244" t="s">
        <v>184</v>
      </c>
      <c r="C5" s="244"/>
      <c r="D5" s="244"/>
      <c r="E5" s="244"/>
      <c r="F5" s="244"/>
    </row>
    <row r="6" spans="1:6" ht="21" customHeight="1" thickBot="1" x14ac:dyDescent="0.2">
      <c r="A6" s="182"/>
      <c r="B6" s="182" t="s">
        <v>89</v>
      </c>
    </row>
    <row r="7" spans="1:6" ht="26.25" customHeight="1" thickTop="1" thickBot="1" x14ac:dyDescent="0.2">
      <c r="A7" s="182"/>
      <c r="B7" s="246" t="s">
        <v>155</v>
      </c>
      <c r="C7" s="247"/>
      <c r="D7" s="196" t="s">
        <v>180</v>
      </c>
      <c r="E7" s="210" t="s">
        <v>181</v>
      </c>
      <c r="F7" s="197" t="s">
        <v>179</v>
      </c>
    </row>
    <row r="8" spans="1:6" ht="19.5" customHeight="1" x14ac:dyDescent="0.15">
      <c r="A8" s="235"/>
      <c r="B8" s="236" t="s">
        <v>147</v>
      </c>
      <c r="C8" s="237"/>
      <c r="D8" s="206"/>
      <c r="E8" s="211"/>
      <c r="F8" s="187"/>
    </row>
    <row r="9" spans="1:6" ht="19.5" customHeight="1" x14ac:dyDescent="0.15">
      <c r="A9" s="235"/>
      <c r="B9" s="238" t="s">
        <v>152</v>
      </c>
      <c r="C9" s="239"/>
      <c r="D9" s="207"/>
      <c r="E9" s="212"/>
      <c r="F9" s="188"/>
    </row>
    <row r="10" spans="1:6" ht="19.5" customHeight="1" x14ac:dyDescent="0.15">
      <c r="A10" s="235"/>
      <c r="B10" s="240" t="s">
        <v>185</v>
      </c>
      <c r="C10" s="241"/>
      <c r="D10" s="189"/>
      <c r="E10" s="213"/>
      <c r="F10" s="190"/>
    </row>
    <row r="11" spans="1:6" ht="19.5" customHeight="1" x14ac:dyDescent="0.15">
      <c r="A11" s="235"/>
      <c r="B11" s="240" t="s">
        <v>145</v>
      </c>
      <c r="C11" s="241"/>
      <c r="D11" s="191"/>
      <c r="E11" s="214"/>
      <c r="F11" s="192"/>
    </row>
    <row r="12" spans="1:6" ht="19.5" customHeight="1" x14ac:dyDescent="0.15">
      <c r="A12" s="235"/>
      <c r="B12" s="240" t="s">
        <v>150</v>
      </c>
      <c r="C12" s="241"/>
      <c r="D12" s="207"/>
      <c r="E12" s="212"/>
      <c r="F12" s="188"/>
    </row>
    <row r="13" spans="1:6" ht="19.5" customHeight="1" thickBot="1" x14ac:dyDescent="0.2">
      <c r="A13" s="235"/>
      <c r="B13" s="248" t="s">
        <v>146</v>
      </c>
      <c r="C13" s="249"/>
      <c r="D13" s="208"/>
      <c r="E13" s="215"/>
      <c r="F13" s="193"/>
    </row>
    <row r="14" spans="1:6" ht="19.5" customHeight="1" thickTop="1" thickBot="1" x14ac:dyDescent="0.2">
      <c r="B14" s="250" t="s">
        <v>154</v>
      </c>
      <c r="C14" s="251"/>
      <c r="D14" s="209">
        <f>SUM(D8:D13)</f>
        <v>0</v>
      </c>
      <c r="E14" s="216">
        <f>SUM(E8:E13)</f>
        <v>0</v>
      </c>
      <c r="F14" s="194"/>
    </row>
    <row r="15" spans="1:6" ht="21.75" customHeight="1" x14ac:dyDescent="0.15"/>
    <row r="16" spans="1:6" ht="18.75" customHeight="1" thickBot="1" x14ac:dyDescent="0.2">
      <c r="B16" s="182" t="s">
        <v>94</v>
      </c>
    </row>
    <row r="17" spans="1:6" ht="27.75" customHeight="1" thickTop="1" thickBot="1" x14ac:dyDescent="0.2">
      <c r="A17" s="183" t="s">
        <v>173</v>
      </c>
      <c r="B17" s="252" t="s">
        <v>155</v>
      </c>
      <c r="C17" s="253"/>
      <c r="D17" s="196" t="s">
        <v>180</v>
      </c>
      <c r="E17" s="210" t="s">
        <v>181</v>
      </c>
      <c r="F17" s="217" t="s">
        <v>182</v>
      </c>
    </row>
    <row r="18" spans="1:6" ht="19.5" customHeight="1" x14ac:dyDescent="0.15">
      <c r="A18" s="184"/>
      <c r="B18" s="254" t="s">
        <v>161</v>
      </c>
      <c r="C18" s="255"/>
      <c r="D18" s="201"/>
      <c r="E18" s="224"/>
      <c r="F18" s="218"/>
    </row>
    <row r="19" spans="1:6" ht="19.5" customHeight="1" x14ac:dyDescent="0.15">
      <c r="A19" s="185"/>
      <c r="B19" s="242" t="s">
        <v>10</v>
      </c>
      <c r="C19" s="243"/>
      <c r="D19" s="202"/>
      <c r="E19" s="225"/>
      <c r="F19" s="219"/>
    </row>
    <row r="20" spans="1:6" ht="19.5" customHeight="1" x14ac:dyDescent="0.15">
      <c r="A20" s="185"/>
      <c r="B20" s="242" t="s">
        <v>158</v>
      </c>
      <c r="C20" s="243"/>
      <c r="D20" s="202"/>
      <c r="E20" s="225"/>
      <c r="F20" s="219"/>
    </row>
    <row r="21" spans="1:6" ht="19.5" customHeight="1" x14ac:dyDescent="0.15">
      <c r="A21" s="185"/>
      <c r="B21" s="242" t="s">
        <v>159</v>
      </c>
      <c r="C21" s="243"/>
      <c r="D21" s="202"/>
      <c r="E21" s="225"/>
      <c r="F21" s="219"/>
    </row>
    <row r="22" spans="1:6" ht="19.5" customHeight="1" x14ac:dyDescent="0.15">
      <c r="A22" s="185"/>
      <c r="B22" s="242" t="s">
        <v>163</v>
      </c>
      <c r="C22" s="243"/>
      <c r="D22" s="202"/>
      <c r="E22" s="225"/>
      <c r="F22" s="219"/>
    </row>
    <row r="23" spans="1:6" ht="19.5" customHeight="1" x14ac:dyDescent="0.15">
      <c r="A23" s="185"/>
      <c r="B23" s="242" t="s">
        <v>160</v>
      </c>
      <c r="C23" s="243"/>
      <c r="D23" s="202"/>
      <c r="E23" s="225"/>
      <c r="F23" s="219"/>
    </row>
    <row r="24" spans="1:6" ht="19.5" customHeight="1" x14ac:dyDescent="0.15">
      <c r="A24" s="185"/>
      <c r="B24" s="242" t="s">
        <v>162</v>
      </c>
      <c r="C24" s="243"/>
      <c r="D24" s="202"/>
      <c r="E24" s="225"/>
      <c r="F24" s="220"/>
    </row>
    <row r="25" spans="1:6" ht="19.5" customHeight="1" x14ac:dyDescent="0.15">
      <c r="A25" s="185"/>
      <c r="B25" s="242" t="s">
        <v>27</v>
      </c>
      <c r="C25" s="243"/>
      <c r="D25" s="202"/>
      <c r="E25" s="225"/>
      <c r="F25" s="219"/>
    </row>
    <row r="26" spans="1:6" ht="19.5" customHeight="1" x14ac:dyDescent="0.15">
      <c r="A26" s="185"/>
      <c r="B26" s="242" t="s">
        <v>171</v>
      </c>
      <c r="C26" s="243"/>
      <c r="D26" s="202"/>
      <c r="E26" s="225"/>
      <c r="F26" s="219"/>
    </row>
    <row r="27" spans="1:6" ht="19.5" customHeight="1" x14ac:dyDescent="0.15">
      <c r="A27" s="185" t="s">
        <v>156</v>
      </c>
      <c r="B27" s="242"/>
      <c r="C27" s="243"/>
      <c r="D27" s="202"/>
      <c r="E27" s="225"/>
      <c r="F27" s="219"/>
    </row>
    <row r="28" spans="1:6" ht="19.5" customHeight="1" x14ac:dyDescent="0.15">
      <c r="A28" s="185"/>
      <c r="B28" s="242"/>
      <c r="C28" s="243"/>
      <c r="D28" s="202"/>
      <c r="E28" s="225"/>
      <c r="F28" s="219"/>
    </row>
    <row r="29" spans="1:6" ht="19.5" customHeight="1" x14ac:dyDescent="0.15">
      <c r="A29" s="185"/>
      <c r="B29" s="242"/>
      <c r="C29" s="243"/>
      <c r="D29" s="202"/>
      <c r="E29" s="225"/>
      <c r="F29" s="219"/>
    </row>
    <row r="30" spans="1:6" ht="19.5" customHeight="1" x14ac:dyDescent="0.15">
      <c r="A30" s="185"/>
      <c r="B30" s="242"/>
      <c r="C30" s="243"/>
      <c r="D30" s="202"/>
      <c r="E30" s="225"/>
      <c r="F30" s="219"/>
    </row>
    <row r="31" spans="1:6" ht="19.5" customHeight="1" x14ac:dyDescent="0.15">
      <c r="A31" s="185"/>
      <c r="B31" s="242"/>
      <c r="C31" s="243"/>
      <c r="D31" s="202"/>
      <c r="E31" s="225"/>
      <c r="F31" s="219"/>
    </row>
    <row r="32" spans="1:6" ht="19.5" customHeight="1" thickBot="1" x14ac:dyDescent="0.2">
      <c r="A32" s="186"/>
      <c r="B32" s="257"/>
      <c r="C32" s="258"/>
      <c r="D32" s="203"/>
      <c r="E32" s="226"/>
      <c r="F32" s="221"/>
    </row>
    <row r="33" spans="1:7" ht="19.5" customHeight="1" thickTop="1" x14ac:dyDescent="0.15">
      <c r="A33" s="259" t="s">
        <v>157</v>
      </c>
      <c r="B33" s="260"/>
      <c r="C33" s="261"/>
      <c r="D33" s="204">
        <f>SUM(D18:D32)</f>
        <v>0</v>
      </c>
      <c r="E33" s="227">
        <f>SUM(E18:E32)</f>
        <v>0</v>
      </c>
      <c r="F33" s="222"/>
    </row>
    <row r="34" spans="1:7" ht="19.5" customHeight="1" thickBot="1" x14ac:dyDescent="0.2">
      <c r="A34" s="262" t="s">
        <v>178</v>
      </c>
      <c r="B34" s="263"/>
      <c r="C34" s="264"/>
      <c r="D34" s="205"/>
      <c r="E34" s="228"/>
      <c r="F34" s="223" t="s">
        <v>183</v>
      </c>
    </row>
    <row r="35" spans="1:7" ht="14.25" customHeight="1" x14ac:dyDescent="0.15"/>
    <row r="36" spans="1:7" ht="23.25" customHeight="1" x14ac:dyDescent="0.15">
      <c r="A36" s="256" t="s">
        <v>174</v>
      </c>
      <c r="B36" s="256"/>
      <c r="C36" s="256"/>
      <c r="D36" s="256"/>
      <c r="E36" s="256"/>
      <c r="F36" s="256"/>
      <c r="G36" s="198"/>
    </row>
    <row r="37" spans="1:7" ht="30" customHeight="1" x14ac:dyDescent="0.15">
      <c r="A37" s="256" t="s">
        <v>176</v>
      </c>
      <c r="B37" s="256"/>
      <c r="C37" s="256"/>
      <c r="D37" s="256"/>
      <c r="E37" s="256"/>
      <c r="F37" s="256"/>
      <c r="G37" s="198"/>
    </row>
    <row r="38" spans="1:7" ht="22.5" customHeight="1" x14ac:dyDescent="0.15">
      <c r="A38" s="256" t="s">
        <v>177</v>
      </c>
      <c r="B38" s="256"/>
      <c r="C38" s="256"/>
      <c r="D38" s="256"/>
      <c r="E38" s="256"/>
      <c r="F38" s="256"/>
      <c r="G38" s="199"/>
    </row>
    <row r="39" spans="1:7" ht="30" customHeight="1" x14ac:dyDescent="0.15">
      <c r="A39" s="256" t="s">
        <v>186</v>
      </c>
      <c r="B39" s="256"/>
      <c r="C39" s="256"/>
      <c r="D39" s="256"/>
      <c r="E39" s="256"/>
      <c r="F39" s="256"/>
      <c r="G39" s="198"/>
    </row>
    <row r="40" spans="1:7" x14ac:dyDescent="0.15">
      <c r="A40" s="200"/>
      <c r="B40" s="200"/>
      <c r="C40" s="200"/>
      <c r="D40" s="200"/>
      <c r="E40" s="200"/>
      <c r="F40" s="200"/>
      <c r="G40" s="200"/>
    </row>
  </sheetData>
  <mergeCells count="34">
    <mergeCell ref="A39:F39"/>
    <mergeCell ref="B32:C32"/>
    <mergeCell ref="A33:C33"/>
    <mergeCell ref="A34:C34"/>
    <mergeCell ref="A36:F36"/>
    <mergeCell ref="A37:F37"/>
    <mergeCell ref="A38:F3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1:F1"/>
    <mergeCell ref="E3:F3"/>
    <mergeCell ref="B5:F5"/>
    <mergeCell ref="B7:C7"/>
    <mergeCell ref="B12:C12"/>
    <mergeCell ref="B13:C13"/>
    <mergeCell ref="B14:C14"/>
    <mergeCell ref="B17:C17"/>
    <mergeCell ref="B18:C18"/>
    <mergeCell ref="A8:A13"/>
    <mergeCell ref="B8:C8"/>
    <mergeCell ref="B9:C9"/>
    <mergeCell ref="B10:C10"/>
    <mergeCell ref="B11:C11"/>
  </mergeCells>
  <phoneticPr fontId="2"/>
  <dataValidations count="1">
    <dataValidation type="list" allowBlank="1" showInputMessage="1" showErrorMessage="1" sqref="A18:A32" xr:uid="{00000000-0002-0000-0000-000000000000}">
      <formula1>"　,○"</formula1>
    </dataValidation>
  </dataValidations>
  <pageMargins left="0.78740157480314965" right="0.31496062992125984" top="0.74803149606299213" bottom="0.55118110236220474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 x14ac:dyDescent="0.1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 x14ac:dyDescent="0.2">
      <c r="A2" s="265" t="s">
        <v>139</v>
      </c>
      <c r="B2" s="266"/>
      <c r="C2" s="266"/>
      <c r="D2" s="266"/>
      <c r="E2" s="266"/>
    </row>
    <row r="4" spans="1:5" ht="24.95" customHeight="1" x14ac:dyDescent="0.15">
      <c r="A4" t="s">
        <v>89</v>
      </c>
      <c r="E4" s="17" t="s">
        <v>120</v>
      </c>
    </row>
    <row r="5" spans="1:5" ht="24.95" customHeight="1" x14ac:dyDescent="0.15">
      <c r="A5" s="49" t="s">
        <v>91</v>
      </c>
      <c r="B5" s="267" t="s">
        <v>138</v>
      </c>
      <c r="C5" s="268"/>
      <c r="D5" s="267" t="s">
        <v>107</v>
      </c>
      <c r="E5" s="268"/>
    </row>
    <row r="6" spans="1:5" ht="24.95" customHeight="1" x14ac:dyDescent="0.15">
      <c r="A6" s="49" t="s">
        <v>109</v>
      </c>
      <c r="B6" s="271">
        <f>+C26</f>
        <v>1750310</v>
      </c>
      <c r="C6" s="272"/>
      <c r="D6" s="267"/>
      <c r="E6" s="268"/>
    </row>
    <row r="7" spans="1:5" ht="24.95" customHeight="1" x14ac:dyDescent="0.15">
      <c r="A7" s="49" t="s">
        <v>110</v>
      </c>
      <c r="B7" s="271">
        <f>+D26</f>
        <v>30000</v>
      </c>
      <c r="C7" s="272"/>
      <c r="D7" s="336" t="s">
        <v>136</v>
      </c>
      <c r="E7" s="337"/>
    </row>
    <row r="8" spans="1:5" ht="24.95" customHeight="1" x14ac:dyDescent="0.15">
      <c r="A8" s="49"/>
      <c r="B8" s="271"/>
      <c r="C8" s="272"/>
      <c r="D8" s="267"/>
      <c r="E8" s="268"/>
    </row>
    <row r="9" spans="1:5" ht="24.95" customHeight="1" x14ac:dyDescent="0.15">
      <c r="A9" s="49" t="s">
        <v>103</v>
      </c>
      <c r="B9" s="271">
        <f>SUM(B6:C8)</f>
        <v>1780310</v>
      </c>
      <c r="C9" s="272"/>
      <c r="D9" s="269"/>
      <c r="E9" s="270"/>
    </row>
    <row r="10" spans="1:5" ht="24.95" customHeight="1" x14ac:dyDescent="0.15">
      <c r="E10" s="17" t="s">
        <v>93</v>
      </c>
    </row>
    <row r="11" spans="1:5" ht="24.95" customHeight="1" x14ac:dyDescent="0.15"/>
    <row r="12" spans="1:5" ht="24.95" customHeight="1" x14ac:dyDescent="0.15">
      <c r="A12" t="s">
        <v>94</v>
      </c>
      <c r="E12" s="17" t="s">
        <v>120</v>
      </c>
    </row>
    <row r="13" spans="1:5" ht="24.95" customHeight="1" x14ac:dyDescent="0.15">
      <c r="A13" s="280" t="s">
        <v>91</v>
      </c>
      <c r="B13" s="280" t="s">
        <v>138</v>
      </c>
      <c r="C13" s="267" t="s">
        <v>104</v>
      </c>
      <c r="D13" s="268"/>
      <c r="E13" s="280" t="s">
        <v>107</v>
      </c>
    </row>
    <row r="14" spans="1:5" ht="24.95" customHeight="1" x14ac:dyDescent="0.15">
      <c r="A14" s="281"/>
      <c r="B14" s="281"/>
      <c r="C14" s="159" t="s">
        <v>105</v>
      </c>
      <c r="D14" s="173" t="s">
        <v>43</v>
      </c>
      <c r="E14" s="281"/>
    </row>
    <row r="15" spans="1:5" ht="24.95" customHeight="1" x14ac:dyDescent="0.15">
      <c r="A15" s="49" t="s">
        <v>2</v>
      </c>
      <c r="B15" s="168">
        <f>+'※予算明細 (記載例)'!AQ9</f>
        <v>1030000</v>
      </c>
      <c r="C15" s="168">
        <v>1000000</v>
      </c>
      <c r="D15" s="168">
        <f>+B15-C15</f>
        <v>30000</v>
      </c>
      <c r="E15" s="171" t="s">
        <v>112</v>
      </c>
    </row>
    <row r="16" spans="1:5" ht="24.95" customHeight="1" x14ac:dyDescent="0.15">
      <c r="A16" s="49" t="s">
        <v>6</v>
      </c>
      <c r="B16" s="168">
        <f>+'※予算明細 (記載例)'!AQ13</f>
        <v>140000</v>
      </c>
      <c r="C16" s="168">
        <v>140000</v>
      </c>
      <c r="D16" s="168">
        <f t="shared" ref="D16:D24" si="0">+B16-C16</f>
        <v>0</v>
      </c>
      <c r="E16" s="171" t="s">
        <v>113</v>
      </c>
    </row>
    <row r="17" spans="1:5" ht="24.95" customHeight="1" x14ac:dyDescent="0.15">
      <c r="A17" s="49" t="s">
        <v>10</v>
      </c>
      <c r="B17" s="168">
        <f>+'※予算明細 (記載例)'!AQ18</f>
        <v>6150</v>
      </c>
      <c r="C17" s="168">
        <v>6150</v>
      </c>
      <c r="D17" s="168">
        <f t="shared" si="0"/>
        <v>0</v>
      </c>
      <c r="E17" s="171" t="s">
        <v>66</v>
      </c>
    </row>
    <row r="18" spans="1:5" ht="32.25" customHeight="1" x14ac:dyDescent="0.15">
      <c r="A18" s="49" t="s">
        <v>13</v>
      </c>
      <c r="B18" s="168">
        <f>+'※予算明細 (記載例)'!AQ22</f>
        <v>328920</v>
      </c>
      <c r="C18" s="168">
        <v>328920</v>
      </c>
      <c r="D18" s="168">
        <f t="shared" si="0"/>
        <v>0</v>
      </c>
      <c r="E18" s="171" t="s">
        <v>140</v>
      </c>
    </row>
    <row r="19" spans="1:5" ht="24.95" customHeight="1" x14ac:dyDescent="0.15">
      <c r="A19" s="49" t="s">
        <v>17</v>
      </c>
      <c r="B19" s="168">
        <f>+'※予算明細 (記載例)'!AQ29</f>
        <v>48890</v>
      </c>
      <c r="C19" s="168">
        <v>48890</v>
      </c>
      <c r="D19" s="168">
        <f t="shared" si="0"/>
        <v>0</v>
      </c>
      <c r="E19" s="171" t="s">
        <v>141</v>
      </c>
    </row>
    <row r="20" spans="1:5" ht="24.95" customHeight="1" x14ac:dyDescent="0.15">
      <c r="A20" s="49" t="s">
        <v>23</v>
      </c>
      <c r="B20" s="168">
        <f>+'※予算明細 (記載例)'!AQ34</f>
        <v>27000</v>
      </c>
      <c r="C20" s="168">
        <v>27000</v>
      </c>
      <c r="D20" s="168">
        <f t="shared" si="0"/>
        <v>0</v>
      </c>
      <c r="E20" s="171" t="s">
        <v>142</v>
      </c>
    </row>
    <row r="21" spans="1:5" ht="24.95" customHeight="1" x14ac:dyDescent="0.15">
      <c r="A21" s="49" t="s">
        <v>27</v>
      </c>
      <c r="B21" s="168">
        <f>+'※予算明細 (記載例)'!AQ39</f>
        <v>179350</v>
      </c>
      <c r="C21" s="168">
        <v>179350</v>
      </c>
      <c r="D21" s="168">
        <f t="shared" si="0"/>
        <v>0</v>
      </c>
      <c r="E21" s="171" t="s">
        <v>143</v>
      </c>
    </row>
    <row r="22" spans="1:5" ht="24.95" customHeight="1" x14ac:dyDescent="0.15">
      <c r="A22" s="49" t="s">
        <v>36</v>
      </c>
      <c r="B22" s="168">
        <f>+'※予算明細 (記載例)'!AQ45</f>
        <v>0</v>
      </c>
      <c r="C22" s="168"/>
      <c r="D22" s="168">
        <f t="shared" si="0"/>
        <v>0</v>
      </c>
      <c r="E22" s="171"/>
    </row>
    <row r="23" spans="1:5" ht="24.95" customHeight="1" x14ac:dyDescent="0.15">
      <c r="A23" s="49" t="s">
        <v>39</v>
      </c>
      <c r="B23" s="168">
        <f>+'※予算明細 (記載例)'!AQ50</f>
        <v>0</v>
      </c>
      <c r="C23" s="168">
        <v>0</v>
      </c>
      <c r="D23" s="168">
        <f t="shared" si="0"/>
        <v>0</v>
      </c>
      <c r="E23" s="171"/>
    </row>
    <row r="24" spans="1:5" ht="24.95" customHeight="1" x14ac:dyDescent="0.15">
      <c r="A24" s="49" t="s">
        <v>43</v>
      </c>
      <c r="B24" s="168">
        <f>+'※予算明細 (記載例)'!AQ55</f>
        <v>20000</v>
      </c>
      <c r="C24" s="168">
        <v>20000</v>
      </c>
      <c r="D24" s="168">
        <f t="shared" si="0"/>
        <v>0</v>
      </c>
      <c r="E24" s="171" t="s">
        <v>115</v>
      </c>
    </row>
    <row r="25" spans="1:5" ht="24.95" customHeight="1" x14ac:dyDescent="0.15">
      <c r="A25" s="49"/>
      <c r="B25" s="168"/>
      <c r="C25" s="168"/>
      <c r="D25" s="168"/>
      <c r="E25" s="171"/>
    </row>
    <row r="26" spans="1:5" ht="24.95" customHeight="1" x14ac:dyDescent="0.15">
      <c r="A26" s="56" t="s">
        <v>108</v>
      </c>
      <c r="B26" s="175">
        <f>SUM(B15:B25)</f>
        <v>1780310</v>
      </c>
      <c r="C26" s="175">
        <f>SUM(C15:C25)</f>
        <v>1750310</v>
      </c>
      <c r="D26" s="175">
        <f>SUM(D15:D25)</f>
        <v>30000</v>
      </c>
      <c r="E26" s="174"/>
    </row>
  </sheetData>
  <mergeCells count="15">
    <mergeCell ref="B8:C8"/>
    <mergeCell ref="D8:E8"/>
    <mergeCell ref="B9:C9"/>
    <mergeCell ref="D9:E9"/>
    <mergeCell ref="A13:A14"/>
    <mergeCell ref="B13:B14"/>
    <mergeCell ref="C13:D13"/>
    <mergeCell ref="E13:E14"/>
    <mergeCell ref="B7:C7"/>
    <mergeCell ref="D7:E7"/>
    <mergeCell ref="A2:E2"/>
    <mergeCell ref="B5:C5"/>
    <mergeCell ref="D5:E5"/>
    <mergeCell ref="B6:C6"/>
    <mergeCell ref="D6:E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opLeftCell="A32" zoomScaleNormal="100" workbookViewId="0">
      <selection activeCell="A39" sqref="A39:F39"/>
    </sheetView>
  </sheetViews>
  <sheetFormatPr defaultRowHeight="13.5" x14ac:dyDescent="0.15"/>
  <cols>
    <col min="1" max="1" width="6.625" style="180" customWidth="1"/>
    <col min="2" max="2" width="2.625" style="180" customWidth="1"/>
    <col min="3" max="3" width="27.625" style="180" customWidth="1"/>
    <col min="4" max="5" width="15.5" style="180" customWidth="1"/>
    <col min="6" max="6" width="33.125" style="180" customWidth="1"/>
    <col min="7" max="16384" width="9" style="180"/>
  </cols>
  <sheetData>
    <row r="1" spans="1:6" ht="27.75" customHeight="1" x14ac:dyDescent="0.15">
      <c r="B1" s="244" t="s">
        <v>148</v>
      </c>
      <c r="C1" s="244"/>
      <c r="D1" s="244"/>
      <c r="E1" s="244"/>
      <c r="F1" s="244"/>
    </row>
    <row r="3" spans="1:6" ht="21" customHeight="1" x14ac:dyDescent="0.15">
      <c r="C3" s="181"/>
      <c r="D3" s="195" t="s">
        <v>149</v>
      </c>
      <c r="E3" s="245" t="s">
        <v>151</v>
      </c>
      <c r="F3" s="245"/>
    </row>
    <row r="4" spans="1:6" ht="18" customHeight="1" x14ac:dyDescent="0.15"/>
    <row r="5" spans="1:6" ht="21.75" customHeight="1" x14ac:dyDescent="0.15">
      <c r="B5" s="244" t="s">
        <v>184</v>
      </c>
      <c r="C5" s="244"/>
      <c r="D5" s="244"/>
      <c r="E5" s="244"/>
      <c r="F5" s="244"/>
    </row>
    <row r="6" spans="1:6" ht="21" customHeight="1" thickBot="1" x14ac:dyDescent="0.2">
      <c r="A6" s="182"/>
      <c r="B6" s="182" t="s">
        <v>89</v>
      </c>
    </row>
    <row r="7" spans="1:6" ht="26.25" customHeight="1" thickTop="1" thickBot="1" x14ac:dyDescent="0.2">
      <c r="A7" s="182"/>
      <c r="B7" s="246" t="s">
        <v>155</v>
      </c>
      <c r="C7" s="247"/>
      <c r="D7" s="196" t="s">
        <v>180</v>
      </c>
      <c r="E7" s="210" t="s">
        <v>181</v>
      </c>
      <c r="F7" s="197" t="s">
        <v>179</v>
      </c>
    </row>
    <row r="8" spans="1:6" ht="19.5" customHeight="1" x14ac:dyDescent="0.15">
      <c r="A8" s="235"/>
      <c r="B8" s="236" t="s">
        <v>147</v>
      </c>
      <c r="C8" s="237"/>
      <c r="D8" s="206">
        <v>200000</v>
      </c>
      <c r="E8" s="211">
        <v>150000</v>
      </c>
      <c r="F8" s="187"/>
    </row>
    <row r="9" spans="1:6" ht="19.5" customHeight="1" x14ac:dyDescent="0.15">
      <c r="A9" s="235"/>
      <c r="B9" s="238" t="s">
        <v>152</v>
      </c>
      <c r="C9" s="239"/>
      <c r="D9" s="207">
        <v>150000</v>
      </c>
      <c r="E9" s="212">
        <v>50000</v>
      </c>
      <c r="F9" s="188"/>
    </row>
    <row r="10" spans="1:6" ht="19.5" customHeight="1" x14ac:dyDescent="0.15">
      <c r="A10" s="235"/>
      <c r="B10" s="240" t="s">
        <v>185</v>
      </c>
      <c r="C10" s="241"/>
      <c r="D10" s="189"/>
      <c r="E10" s="213"/>
      <c r="F10" s="190"/>
    </row>
    <row r="11" spans="1:6" ht="19.5" customHeight="1" x14ac:dyDescent="0.15">
      <c r="A11" s="235"/>
      <c r="B11" s="240" t="s">
        <v>145</v>
      </c>
      <c r="C11" s="241"/>
      <c r="D11" s="191"/>
      <c r="E11" s="214"/>
      <c r="F11" s="192"/>
    </row>
    <row r="12" spans="1:6" ht="19.5" customHeight="1" x14ac:dyDescent="0.15">
      <c r="A12" s="235"/>
      <c r="B12" s="240" t="s">
        <v>150</v>
      </c>
      <c r="C12" s="241"/>
      <c r="D12" s="207">
        <v>30000</v>
      </c>
      <c r="E12" s="212">
        <v>0</v>
      </c>
      <c r="F12" s="188"/>
    </row>
    <row r="13" spans="1:6" ht="19.5" customHeight="1" thickBot="1" x14ac:dyDescent="0.2">
      <c r="A13" s="235"/>
      <c r="B13" s="248" t="s">
        <v>146</v>
      </c>
      <c r="C13" s="249"/>
      <c r="D13" s="208">
        <v>20000</v>
      </c>
      <c r="E13" s="215">
        <v>0</v>
      </c>
      <c r="F13" s="193"/>
    </row>
    <row r="14" spans="1:6" ht="19.5" customHeight="1" thickTop="1" thickBot="1" x14ac:dyDescent="0.2">
      <c r="B14" s="250" t="s">
        <v>154</v>
      </c>
      <c r="C14" s="251"/>
      <c r="D14" s="209">
        <f>SUM(D8:D13)</f>
        <v>400000</v>
      </c>
      <c r="E14" s="216">
        <f>SUM(E8:E13)</f>
        <v>200000</v>
      </c>
      <c r="F14" s="194"/>
    </row>
    <row r="15" spans="1:6" ht="21.75" customHeight="1" x14ac:dyDescent="0.15"/>
    <row r="16" spans="1:6" ht="18.75" customHeight="1" thickBot="1" x14ac:dyDescent="0.2">
      <c r="B16" s="182" t="s">
        <v>94</v>
      </c>
    </row>
    <row r="17" spans="1:6" ht="27.75" customHeight="1" thickTop="1" thickBot="1" x14ac:dyDescent="0.2">
      <c r="A17" s="183" t="s">
        <v>173</v>
      </c>
      <c r="B17" s="252" t="s">
        <v>155</v>
      </c>
      <c r="C17" s="253"/>
      <c r="D17" s="196" t="s">
        <v>180</v>
      </c>
      <c r="E17" s="210" t="s">
        <v>181</v>
      </c>
      <c r="F17" s="217" t="s">
        <v>182</v>
      </c>
    </row>
    <row r="18" spans="1:6" ht="19.5" customHeight="1" x14ac:dyDescent="0.15">
      <c r="A18" s="184"/>
      <c r="B18" s="254" t="s">
        <v>161</v>
      </c>
      <c r="C18" s="255"/>
      <c r="D18" s="201">
        <v>5000</v>
      </c>
      <c r="E18" s="224">
        <v>5000</v>
      </c>
      <c r="F18" s="218" t="s">
        <v>167</v>
      </c>
    </row>
    <row r="19" spans="1:6" ht="19.5" customHeight="1" x14ac:dyDescent="0.15">
      <c r="A19" s="185"/>
      <c r="B19" s="242" t="s">
        <v>10</v>
      </c>
      <c r="C19" s="243"/>
      <c r="D19" s="202">
        <v>20000</v>
      </c>
      <c r="E19" s="225">
        <v>10000</v>
      </c>
      <c r="F19" s="219" t="s">
        <v>170</v>
      </c>
    </row>
    <row r="20" spans="1:6" ht="19.5" customHeight="1" x14ac:dyDescent="0.15">
      <c r="A20" s="185" t="s">
        <v>153</v>
      </c>
      <c r="B20" s="242" t="s">
        <v>158</v>
      </c>
      <c r="C20" s="243"/>
      <c r="D20" s="230">
        <v>150000</v>
      </c>
      <c r="E20" s="229">
        <v>100000</v>
      </c>
      <c r="F20" s="219" t="s">
        <v>168</v>
      </c>
    </row>
    <row r="21" spans="1:6" ht="19.5" customHeight="1" x14ac:dyDescent="0.15">
      <c r="A21" s="185" t="s">
        <v>153</v>
      </c>
      <c r="B21" s="242" t="s">
        <v>159</v>
      </c>
      <c r="C21" s="243"/>
      <c r="D21" s="230">
        <v>50000</v>
      </c>
      <c r="E21" s="229">
        <v>40000</v>
      </c>
      <c r="F21" s="219" t="s">
        <v>169</v>
      </c>
    </row>
    <row r="22" spans="1:6" ht="19.5" customHeight="1" x14ac:dyDescent="0.15">
      <c r="A22" s="185"/>
      <c r="B22" s="242" t="s">
        <v>163</v>
      </c>
      <c r="C22" s="243"/>
      <c r="D22" s="202">
        <v>30000</v>
      </c>
      <c r="E22" s="225">
        <v>0</v>
      </c>
      <c r="F22" s="219" t="s">
        <v>164</v>
      </c>
    </row>
    <row r="23" spans="1:6" ht="19.5" customHeight="1" x14ac:dyDescent="0.15">
      <c r="A23" s="185" t="s">
        <v>156</v>
      </c>
      <c r="B23" s="242" t="s">
        <v>160</v>
      </c>
      <c r="C23" s="243"/>
      <c r="D23" s="202">
        <v>30000</v>
      </c>
      <c r="E23" s="225">
        <v>25000</v>
      </c>
      <c r="F23" s="219" t="s">
        <v>165</v>
      </c>
    </row>
    <row r="24" spans="1:6" ht="19.5" customHeight="1" x14ac:dyDescent="0.15">
      <c r="A24" s="185" t="s">
        <v>153</v>
      </c>
      <c r="B24" s="242" t="s">
        <v>162</v>
      </c>
      <c r="C24" s="243"/>
      <c r="D24" s="233">
        <v>30000</v>
      </c>
      <c r="E24" s="229">
        <v>10000</v>
      </c>
      <c r="F24" s="220" t="s">
        <v>166</v>
      </c>
    </row>
    <row r="25" spans="1:6" ht="19.5" customHeight="1" x14ac:dyDescent="0.15">
      <c r="A25" s="185" t="s">
        <v>153</v>
      </c>
      <c r="B25" s="242" t="s">
        <v>27</v>
      </c>
      <c r="C25" s="243"/>
      <c r="D25" s="230">
        <v>20000</v>
      </c>
      <c r="E25" s="229">
        <v>10000</v>
      </c>
      <c r="F25" s="219" t="s">
        <v>175</v>
      </c>
    </row>
    <row r="26" spans="1:6" ht="19.5" customHeight="1" x14ac:dyDescent="0.15">
      <c r="A26" s="185"/>
      <c r="B26" s="242" t="s">
        <v>171</v>
      </c>
      <c r="C26" s="243"/>
      <c r="D26" s="202">
        <v>65000</v>
      </c>
      <c r="E26" s="225">
        <v>0</v>
      </c>
      <c r="F26" s="219" t="s">
        <v>172</v>
      </c>
    </row>
    <row r="27" spans="1:6" ht="19.5" customHeight="1" x14ac:dyDescent="0.15">
      <c r="A27" s="185" t="s">
        <v>156</v>
      </c>
      <c r="B27" s="242"/>
      <c r="C27" s="243"/>
      <c r="D27" s="233"/>
      <c r="E27" s="225"/>
      <c r="F27" s="219"/>
    </row>
    <row r="28" spans="1:6" ht="19.5" customHeight="1" x14ac:dyDescent="0.15">
      <c r="A28" s="185"/>
      <c r="B28" s="242"/>
      <c r="C28" s="243"/>
      <c r="D28" s="202"/>
      <c r="E28" s="225"/>
      <c r="F28" s="219"/>
    </row>
    <row r="29" spans="1:6" ht="19.5" customHeight="1" x14ac:dyDescent="0.15">
      <c r="A29" s="185"/>
      <c r="B29" s="242"/>
      <c r="C29" s="243"/>
      <c r="D29" s="202"/>
      <c r="E29" s="225"/>
      <c r="F29" s="219"/>
    </row>
    <row r="30" spans="1:6" ht="19.5" customHeight="1" x14ac:dyDescent="0.15">
      <c r="A30" s="185"/>
      <c r="B30" s="242"/>
      <c r="C30" s="243"/>
      <c r="D30" s="202"/>
      <c r="E30" s="225"/>
      <c r="F30" s="219"/>
    </row>
    <row r="31" spans="1:6" ht="19.5" customHeight="1" x14ac:dyDescent="0.15">
      <c r="A31" s="185"/>
      <c r="B31" s="242"/>
      <c r="C31" s="243"/>
      <c r="D31" s="202"/>
      <c r="E31" s="225"/>
      <c r="F31" s="219"/>
    </row>
    <row r="32" spans="1:6" ht="19.5" customHeight="1" thickBot="1" x14ac:dyDescent="0.2">
      <c r="A32" s="186"/>
      <c r="B32" s="257"/>
      <c r="C32" s="258"/>
      <c r="D32" s="203"/>
      <c r="E32" s="226"/>
      <c r="F32" s="221"/>
    </row>
    <row r="33" spans="1:7" ht="19.5" customHeight="1" thickTop="1" x14ac:dyDescent="0.15">
      <c r="A33" s="259" t="s">
        <v>157</v>
      </c>
      <c r="B33" s="260"/>
      <c r="C33" s="261"/>
      <c r="D33" s="204">
        <f>SUM(D18:D32)</f>
        <v>400000</v>
      </c>
      <c r="E33" s="227">
        <f>SUM(E18:E32)</f>
        <v>200000</v>
      </c>
      <c r="F33" s="222"/>
    </row>
    <row r="34" spans="1:7" ht="19.5" customHeight="1" thickBot="1" x14ac:dyDescent="0.2">
      <c r="A34" s="262" t="s">
        <v>178</v>
      </c>
      <c r="B34" s="263"/>
      <c r="C34" s="264"/>
      <c r="D34" s="231">
        <v>220000</v>
      </c>
      <c r="E34" s="232">
        <v>160000</v>
      </c>
      <c r="F34" s="223" t="s">
        <v>183</v>
      </c>
    </row>
    <row r="35" spans="1:7" ht="14.25" customHeight="1" x14ac:dyDescent="0.15"/>
    <row r="36" spans="1:7" ht="23.25" customHeight="1" x14ac:dyDescent="0.15">
      <c r="A36" s="256" t="s">
        <v>174</v>
      </c>
      <c r="B36" s="256"/>
      <c r="C36" s="256"/>
      <c r="D36" s="256"/>
      <c r="E36" s="256"/>
      <c r="F36" s="256"/>
      <c r="G36" s="198"/>
    </row>
    <row r="37" spans="1:7" ht="30" customHeight="1" x14ac:dyDescent="0.15">
      <c r="A37" s="256" t="s">
        <v>176</v>
      </c>
      <c r="B37" s="256"/>
      <c r="C37" s="256"/>
      <c r="D37" s="256"/>
      <c r="E37" s="256"/>
      <c r="F37" s="256"/>
      <c r="G37" s="198"/>
    </row>
    <row r="38" spans="1:7" ht="22.5" customHeight="1" x14ac:dyDescent="0.15">
      <c r="A38" s="256" t="s">
        <v>177</v>
      </c>
      <c r="B38" s="256"/>
      <c r="C38" s="256"/>
      <c r="D38" s="256"/>
      <c r="E38" s="256"/>
      <c r="F38" s="256"/>
      <c r="G38" s="199"/>
    </row>
    <row r="39" spans="1:7" ht="30" customHeight="1" x14ac:dyDescent="0.15">
      <c r="A39" s="256" t="s">
        <v>186</v>
      </c>
      <c r="B39" s="256"/>
      <c r="C39" s="256"/>
      <c r="D39" s="256"/>
      <c r="E39" s="256"/>
      <c r="F39" s="256"/>
      <c r="G39" s="234"/>
    </row>
    <row r="40" spans="1:7" x14ac:dyDescent="0.15">
      <c r="A40" s="200"/>
      <c r="B40" s="200"/>
      <c r="C40" s="200"/>
      <c r="D40" s="200"/>
      <c r="E40" s="200"/>
      <c r="F40" s="200"/>
      <c r="G40" s="200"/>
    </row>
  </sheetData>
  <mergeCells count="34">
    <mergeCell ref="A39:F39"/>
    <mergeCell ref="A37:F37"/>
    <mergeCell ref="A38:F38"/>
    <mergeCell ref="B8:C8"/>
    <mergeCell ref="B9:C9"/>
    <mergeCell ref="B10:C10"/>
    <mergeCell ref="B11:C11"/>
    <mergeCell ref="B12:C12"/>
    <mergeCell ref="B14:C14"/>
    <mergeCell ref="B32:C32"/>
    <mergeCell ref="A33:C33"/>
    <mergeCell ref="A34:C34"/>
    <mergeCell ref="B29:C29"/>
    <mergeCell ref="B30:C30"/>
    <mergeCell ref="B28:C28"/>
    <mergeCell ref="B24:C24"/>
    <mergeCell ref="B25:C25"/>
    <mergeCell ref="A36:F36"/>
    <mergeCell ref="B13:C13"/>
    <mergeCell ref="A8:A13"/>
    <mergeCell ref="B21:C21"/>
    <mergeCell ref="B22:C22"/>
    <mergeCell ref="B31:C31"/>
    <mergeCell ref="B26:C26"/>
    <mergeCell ref="B27:C27"/>
    <mergeCell ref="B23:C23"/>
    <mergeCell ref="B1:F1"/>
    <mergeCell ref="E3:F3"/>
    <mergeCell ref="B5:F5"/>
    <mergeCell ref="B7:C7"/>
    <mergeCell ref="B20:C20"/>
    <mergeCell ref="B17:C17"/>
    <mergeCell ref="B18:C18"/>
    <mergeCell ref="B19:C19"/>
  </mergeCells>
  <phoneticPr fontId="2"/>
  <dataValidations count="1">
    <dataValidation type="list" allowBlank="1" showInputMessage="1" showErrorMessage="1" sqref="A18:A32" xr:uid="{00000000-0002-0000-0100-000000000000}">
      <formula1>"　,○"</formula1>
    </dataValidation>
  </dataValidations>
  <pageMargins left="0.78740157480314965" right="0.31496062992125984" top="0.74803149606299213" bottom="0.55118110236220474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topLeftCell="A22" workbookViewId="0">
      <selection activeCell="D32" sqref="D32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1" spans="1:5" x14ac:dyDescent="0.15">
      <c r="A1" s="179" t="s">
        <v>144</v>
      </c>
      <c r="B1" s="179"/>
    </row>
    <row r="2" spans="1:5" ht="17.25" x14ac:dyDescent="0.2">
      <c r="A2" s="265" t="s">
        <v>123</v>
      </c>
      <c r="B2" s="266"/>
      <c r="C2" s="266"/>
      <c r="D2" s="266"/>
      <c r="E2" s="266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267" t="s">
        <v>92</v>
      </c>
      <c r="C5" s="268"/>
      <c r="D5" s="269" t="s">
        <v>107</v>
      </c>
      <c r="E5" s="270"/>
    </row>
    <row r="6" spans="1:5" ht="14.25" x14ac:dyDescent="0.15">
      <c r="A6" s="273" t="s">
        <v>109</v>
      </c>
      <c r="B6" s="271" t="e">
        <f>+C38</f>
        <v>#REF!</v>
      </c>
      <c r="C6" s="272"/>
      <c r="D6" s="269"/>
      <c r="E6" s="270"/>
    </row>
    <row r="7" spans="1:5" ht="14.25" x14ac:dyDescent="0.15">
      <c r="A7" s="274"/>
      <c r="B7" s="275" t="e">
        <f>+C39</f>
        <v>#REF!</v>
      </c>
      <c r="C7" s="276"/>
      <c r="D7" s="277"/>
      <c r="E7" s="278"/>
    </row>
    <row r="8" spans="1:5" ht="14.25" x14ac:dyDescent="0.15">
      <c r="A8" s="273" t="s">
        <v>110</v>
      </c>
      <c r="B8" s="271">
        <f>+D38</f>
        <v>80000</v>
      </c>
      <c r="C8" s="272"/>
      <c r="D8" s="269"/>
      <c r="E8" s="270"/>
    </row>
    <row r="9" spans="1:5" ht="14.25" x14ac:dyDescent="0.15">
      <c r="A9" s="274"/>
      <c r="B9" s="275">
        <f>+D39</f>
        <v>430428</v>
      </c>
      <c r="C9" s="276"/>
      <c r="D9" s="277"/>
      <c r="E9" s="278"/>
    </row>
    <row r="10" spans="1:5" ht="14.25" x14ac:dyDescent="0.15">
      <c r="A10" s="49"/>
      <c r="B10" s="271"/>
      <c r="C10" s="272"/>
      <c r="D10" s="269"/>
      <c r="E10" s="270"/>
    </row>
    <row r="11" spans="1:5" ht="14.25" x14ac:dyDescent="0.15">
      <c r="A11" s="273" t="s">
        <v>103</v>
      </c>
      <c r="B11" s="271" t="e">
        <f>+B6+B8</f>
        <v>#REF!</v>
      </c>
      <c r="C11" s="272"/>
      <c r="D11" s="157"/>
      <c r="E11" s="158"/>
    </row>
    <row r="12" spans="1:5" ht="14.25" x14ac:dyDescent="0.15">
      <c r="A12" s="274"/>
      <c r="B12" s="275" t="e">
        <f>+B7+B9</f>
        <v>#REF!</v>
      </c>
      <c r="C12" s="276"/>
      <c r="D12" s="269"/>
      <c r="E12" s="270"/>
    </row>
    <row r="13" spans="1:5" x14ac:dyDescent="0.15">
      <c r="E13" s="17" t="s">
        <v>93</v>
      </c>
    </row>
    <row r="15" spans="1:5" x14ac:dyDescent="0.15">
      <c r="A15" t="s">
        <v>94</v>
      </c>
      <c r="E15" s="17" t="s">
        <v>120</v>
      </c>
    </row>
    <row r="16" spans="1:5" x14ac:dyDescent="0.15">
      <c r="A16" s="280" t="s">
        <v>91</v>
      </c>
      <c r="B16" s="280" t="s">
        <v>92</v>
      </c>
      <c r="C16" s="269" t="s">
        <v>104</v>
      </c>
      <c r="D16" s="270"/>
      <c r="E16" s="280" t="s">
        <v>107</v>
      </c>
    </row>
    <row r="17" spans="1:5" x14ac:dyDescent="0.15">
      <c r="A17" s="281"/>
      <c r="B17" s="281"/>
      <c r="C17" s="48" t="s">
        <v>105</v>
      </c>
      <c r="D17" s="47" t="s">
        <v>43</v>
      </c>
      <c r="E17" s="281"/>
    </row>
    <row r="18" spans="1:5" ht="14.25" x14ac:dyDescent="0.15">
      <c r="A18" s="279" t="s">
        <v>2</v>
      </c>
      <c r="B18" s="168" t="e">
        <f>+#REF!</f>
        <v>#REF!</v>
      </c>
      <c r="C18" s="168" t="e">
        <f>+B18-D18</f>
        <v>#REF!</v>
      </c>
      <c r="D18" s="168"/>
      <c r="E18" s="282"/>
    </row>
    <row r="19" spans="1:5" ht="14.25" x14ac:dyDescent="0.15">
      <c r="A19" s="255"/>
      <c r="B19" s="169" t="e">
        <f>+#REF!</f>
        <v>#REF!</v>
      </c>
      <c r="C19" s="169" t="e">
        <f t="shared" ref="C19:C37" si="0">+B19-D19</f>
        <v>#REF!</v>
      </c>
      <c r="D19" s="169"/>
      <c r="E19" s="283"/>
    </row>
    <row r="20" spans="1:5" ht="14.25" x14ac:dyDescent="0.15">
      <c r="A20" s="273" t="s">
        <v>6</v>
      </c>
      <c r="B20" s="168" t="e">
        <f>+#REF!</f>
        <v>#REF!</v>
      </c>
      <c r="C20" s="168" t="e">
        <f t="shared" si="0"/>
        <v>#REF!</v>
      </c>
      <c r="D20" s="168"/>
      <c r="E20" s="282"/>
    </row>
    <row r="21" spans="1:5" ht="14.25" x14ac:dyDescent="0.15">
      <c r="A21" s="274"/>
      <c r="B21" s="169" t="e">
        <f>+#REF!</f>
        <v>#REF!</v>
      </c>
      <c r="C21" s="169" t="e">
        <f t="shared" si="0"/>
        <v>#REF!</v>
      </c>
      <c r="D21" s="169">
        <v>40000</v>
      </c>
      <c r="E21" s="283"/>
    </row>
    <row r="22" spans="1:5" ht="14.25" x14ac:dyDescent="0.15">
      <c r="A22" s="273" t="s">
        <v>10</v>
      </c>
      <c r="B22" s="168" t="e">
        <f>+#REF!</f>
        <v>#REF!</v>
      </c>
      <c r="C22" s="168" t="e">
        <f t="shared" si="0"/>
        <v>#REF!</v>
      </c>
      <c r="D22" s="168"/>
      <c r="E22" s="282"/>
    </row>
    <row r="23" spans="1:5" ht="14.25" x14ac:dyDescent="0.15">
      <c r="A23" s="274"/>
      <c r="B23" s="169" t="e">
        <f>+#REF!</f>
        <v>#REF!</v>
      </c>
      <c r="C23" s="169" t="e">
        <f t="shared" si="0"/>
        <v>#REF!</v>
      </c>
      <c r="D23" s="169"/>
      <c r="E23" s="283"/>
    </row>
    <row r="24" spans="1:5" ht="14.25" x14ac:dyDescent="0.15">
      <c r="A24" s="273" t="s">
        <v>13</v>
      </c>
      <c r="B24" s="168" t="e">
        <f>+#REF!</f>
        <v>#REF!</v>
      </c>
      <c r="C24" s="168" t="e">
        <f t="shared" si="0"/>
        <v>#REF!</v>
      </c>
      <c r="D24" s="168">
        <v>10000</v>
      </c>
      <c r="E24" s="282"/>
    </row>
    <row r="25" spans="1:5" ht="14.25" x14ac:dyDescent="0.15">
      <c r="A25" s="274"/>
      <c r="B25" s="169" t="e">
        <f>+#REF!</f>
        <v>#REF!</v>
      </c>
      <c r="C25" s="169" t="e">
        <f t="shared" si="0"/>
        <v>#REF!</v>
      </c>
      <c r="D25" s="169">
        <v>70148</v>
      </c>
      <c r="E25" s="283"/>
    </row>
    <row r="26" spans="1:5" ht="14.25" x14ac:dyDescent="0.15">
      <c r="A26" s="273" t="s">
        <v>17</v>
      </c>
      <c r="B26" s="168" t="e">
        <f>+#REF!</f>
        <v>#REF!</v>
      </c>
      <c r="C26" s="168" t="e">
        <f t="shared" si="0"/>
        <v>#REF!</v>
      </c>
      <c r="D26" s="168"/>
      <c r="E26" s="282"/>
    </row>
    <row r="27" spans="1:5" ht="14.25" x14ac:dyDescent="0.15">
      <c r="A27" s="274"/>
      <c r="B27" s="169" t="e">
        <f>+#REF!</f>
        <v>#REF!</v>
      </c>
      <c r="C27" s="169" t="e">
        <f t="shared" si="0"/>
        <v>#REF!</v>
      </c>
      <c r="D27" s="169"/>
      <c r="E27" s="283"/>
    </row>
    <row r="28" spans="1:5" ht="14.25" x14ac:dyDescent="0.15">
      <c r="A28" s="273" t="s">
        <v>23</v>
      </c>
      <c r="B28" s="168" t="e">
        <f>+#REF!</f>
        <v>#REF!</v>
      </c>
      <c r="C28" s="168" t="e">
        <f t="shared" si="0"/>
        <v>#REF!</v>
      </c>
      <c r="D28" s="168"/>
      <c r="E28" s="282"/>
    </row>
    <row r="29" spans="1:5" ht="14.25" x14ac:dyDescent="0.15">
      <c r="A29" s="274"/>
      <c r="B29" s="169" t="e">
        <f>+#REF!</f>
        <v>#REF!</v>
      </c>
      <c r="C29" s="169" t="e">
        <f t="shared" si="0"/>
        <v>#REF!</v>
      </c>
      <c r="D29" s="169"/>
      <c r="E29" s="283"/>
    </row>
    <row r="30" spans="1:5" ht="14.25" x14ac:dyDescent="0.15">
      <c r="A30" s="273" t="s">
        <v>27</v>
      </c>
      <c r="B30" s="168" t="e">
        <f>+#REF!</f>
        <v>#REF!</v>
      </c>
      <c r="C30" s="168" t="e">
        <f t="shared" si="0"/>
        <v>#REF!</v>
      </c>
      <c r="D30" s="168"/>
      <c r="E30" s="282"/>
    </row>
    <row r="31" spans="1:5" ht="14.25" x14ac:dyDescent="0.15">
      <c r="A31" s="274"/>
      <c r="B31" s="169" t="e">
        <f>+#REF!</f>
        <v>#REF!</v>
      </c>
      <c r="C31" s="169" t="e">
        <f t="shared" si="0"/>
        <v>#REF!</v>
      </c>
      <c r="D31" s="169">
        <f>105280+80000</f>
        <v>185280</v>
      </c>
      <c r="E31" s="283"/>
    </row>
    <row r="32" spans="1:5" ht="14.25" x14ac:dyDescent="0.15">
      <c r="A32" s="273" t="s">
        <v>36</v>
      </c>
      <c r="B32" s="168" t="e">
        <f>+#REF!</f>
        <v>#REF!</v>
      </c>
      <c r="C32" s="168" t="e">
        <f t="shared" si="0"/>
        <v>#REF!</v>
      </c>
      <c r="D32" s="168">
        <v>70000</v>
      </c>
      <c r="E32" s="282"/>
    </row>
    <row r="33" spans="1:5" ht="14.25" x14ac:dyDescent="0.15">
      <c r="A33" s="274"/>
      <c r="B33" s="169" t="e">
        <f>+#REF!</f>
        <v>#REF!</v>
      </c>
      <c r="C33" s="169" t="e">
        <f t="shared" si="0"/>
        <v>#REF!</v>
      </c>
      <c r="D33" s="169">
        <v>135000</v>
      </c>
      <c r="E33" s="283"/>
    </row>
    <row r="34" spans="1:5" ht="14.25" x14ac:dyDescent="0.15">
      <c r="A34" s="273" t="s">
        <v>39</v>
      </c>
      <c r="B34" s="168" t="e">
        <f>+#REF!</f>
        <v>#REF!</v>
      </c>
      <c r="C34" s="168" t="e">
        <f t="shared" si="0"/>
        <v>#REF!</v>
      </c>
      <c r="D34" s="168"/>
      <c r="E34" s="282"/>
    </row>
    <row r="35" spans="1:5" ht="14.25" x14ac:dyDescent="0.15">
      <c r="A35" s="274"/>
      <c r="B35" s="169" t="e">
        <f>+#REF!</f>
        <v>#REF!</v>
      </c>
      <c r="C35" s="169" t="e">
        <f t="shared" si="0"/>
        <v>#REF!</v>
      </c>
      <c r="D35" s="169"/>
      <c r="E35" s="283"/>
    </row>
    <row r="36" spans="1:5" ht="14.25" x14ac:dyDescent="0.15">
      <c r="A36" s="273" t="s">
        <v>122</v>
      </c>
      <c r="B36" s="168" t="e">
        <f>+#REF!</f>
        <v>#REF!</v>
      </c>
      <c r="C36" s="168" t="e">
        <f t="shared" si="0"/>
        <v>#REF!</v>
      </c>
      <c r="D36" s="168"/>
      <c r="E36" s="282"/>
    </row>
    <row r="37" spans="1:5" ht="14.25" x14ac:dyDescent="0.15">
      <c r="A37" s="274"/>
      <c r="B37" s="169" t="e">
        <f>+#REF!</f>
        <v>#REF!</v>
      </c>
      <c r="C37" s="169" t="e">
        <f t="shared" si="0"/>
        <v>#REF!</v>
      </c>
      <c r="D37" s="169"/>
      <c r="E37" s="283"/>
    </row>
    <row r="38" spans="1:5" ht="14.25" x14ac:dyDescent="0.15">
      <c r="A38" s="273" t="s">
        <v>108</v>
      </c>
      <c r="B38" s="168" t="e">
        <f t="shared" ref="B38:D39" si="1">+B18+B20+B22+B24+B26+B28+B30+B32+B34+B36</f>
        <v>#REF!</v>
      </c>
      <c r="C38" s="168" t="e">
        <f t="shared" si="1"/>
        <v>#REF!</v>
      </c>
      <c r="D38" s="168">
        <f t="shared" si="1"/>
        <v>80000</v>
      </c>
      <c r="E38" s="282"/>
    </row>
    <row r="39" spans="1:5" x14ac:dyDescent="0.15">
      <c r="A39" s="274"/>
      <c r="B39" s="170" t="e">
        <f t="shared" si="1"/>
        <v>#REF!</v>
      </c>
      <c r="C39" s="170" t="e">
        <f t="shared" si="1"/>
        <v>#REF!</v>
      </c>
      <c r="D39" s="170">
        <f t="shared" si="1"/>
        <v>430428</v>
      </c>
      <c r="E39" s="283"/>
    </row>
    <row r="40" spans="1:5" x14ac:dyDescent="0.15">
      <c r="A40" s="160" t="s">
        <v>131</v>
      </c>
    </row>
  </sheetData>
  <mergeCells count="45">
    <mergeCell ref="E34:E35"/>
    <mergeCell ref="E36:E37"/>
    <mergeCell ref="E38:E39"/>
    <mergeCell ref="B8:C8"/>
    <mergeCell ref="D8:E8"/>
    <mergeCell ref="A8:A9"/>
    <mergeCell ref="D9:E9"/>
    <mergeCell ref="A28:A29"/>
    <mergeCell ref="E18:E19"/>
    <mergeCell ref="E20:E21"/>
    <mergeCell ref="E22:E23"/>
    <mergeCell ref="E24:E25"/>
    <mergeCell ref="E26:E27"/>
    <mergeCell ref="E28:E29"/>
    <mergeCell ref="A30:A31"/>
    <mergeCell ref="A32:A33"/>
    <mergeCell ref="D10:E10"/>
    <mergeCell ref="D12:E12"/>
    <mergeCell ref="E16:E17"/>
    <mergeCell ref="E30:E31"/>
    <mergeCell ref="E32:E33"/>
    <mergeCell ref="A34:A35"/>
    <mergeCell ref="A36:A37"/>
    <mergeCell ref="A38:A39"/>
    <mergeCell ref="B9:C9"/>
    <mergeCell ref="A18:A19"/>
    <mergeCell ref="A20:A21"/>
    <mergeCell ref="A22:A23"/>
    <mergeCell ref="A24:A25"/>
    <mergeCell ref="A26:A27"/>
    <mergeCell ref="A11:A12"/>
    <mergeCell ref="B11:C11"/>
    <mergeCell ref="B10:C10"/>
    <mergeCell ref="B12:C12"/>
    <mergeCell ref="A16:A17"/>
    <mergeCell ref="B16:B17"/>
    <mergeCell ref="C16:D16"/>
    <mergeCell ref="A2:E2"/>
    <mergeCell ref="B5:C5"/>
    <mergeCell ref="D5:E5"/>
    <mergeCell ref="B6:C6"/>
    <mergeCell ref="D6:E6"/>
    <mergeCell ref="A6:A7"/>
    <mergeCell ref="B7:C7"/>
    <mergeCell ref="D7:E7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59"/>
  <sheetViews>
    <sheetView view="pageBreakPreview" zoomScale="60" zoomScaleNormal="85" workbookViewId="0">
      <selection activeCell="A27" sqref="A27"/>
    </sheetView>
  </sheetViews>
  <sheetFormatPr defaultRowHeight="13.5" x14ac:dyDescent="0.15"/>
  <cols>
    <col min="1" max="1" width="19.875" customWidth="1"/>
    <col min="2" max="2" width="15.625" customWidth="1"/>
    <col min="3" max="4" width="9.25" customWidth="1"/>
    <col min="5" max="5" width="9.25" style="17" customWidth="1"/>
    <col min="6" max="6" width="15.625" customWidth="1"/>
    <col min="7" max="9" width="9.25" customWidth="1"/>
    <col min="10" max="10" width="15.625" customWidth="1"/>
    <col min="11" max="13" width="9.25" customWidth="1"/>
    <col min="14" max="14" width="15.625" customWidth="1"/>
    <col min="15" max="17" width="9.25" customWidth="1"/>
    <col min="18" max="18" width="15.625" customWidth="1"/>
    <col min="19" max="21" width="9.25" customWidth="1"/>
    <col min="22" max="22" width="15.625" hidden="1" customWidth="1"/>
    <col min="23" max="25" width="9.25" hidden="1" customWidth="1"/>
    <col min="26" max="26" width="15.625" customWidth="1"/>
    <col min="27" max="30" width="9.25" customWidth="1"/>
    <col min="31" max="31" width="12.375" customWidth="1"/>
    <col min="32" max="32" width="15.625" customWidth="1"/>
    <col min="33" max="35" width="9.25" customWidth="1"/>
    <col min="36" max="36" width="15.625" customWidth="1"/>
    <col min="37" max="39" width="9.25" customWidth="1"/>
    <col min="40" max="40" width="9.625" style="92" customWidth="1"/>
    <col min="41" max="41" width="15.125" customWidth="1"/>
    <col min="42" max="42" width="11.875" customWidth="1"/>
    <col min="43" max="43" width="12.625" customWidth="1"/>
  </cols>
  <sheetData>
    <row r="1" spans="1:43" ht="21.75" customHeight="1" x14ac:dyDescent="0.2">
      <c r="A1" s="291" t="s">
        <v>53</v>
      </c>
      <c r="B1" s="291"/>
      <c r="C1" s="291"/>
      <c r="D1" s="291"/>
      <c r="E1" s="291"/>
      <c r="F1" s="291"/>
      <c r="G1" s="59"/>
      <c r="H1" s="59"/>
    </row>
    <row r="2" spans="1:43" ht="27.75" customHeight="1" x14ac:dyDescent="0.2">
      <c r="A2" s="297" t="s">
        <v>86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176"/>
      <c r="AQ2" s="176"/>
    </row>
    <row r="3" spans="1:43" ht="19.5" customHeight="1" thickBot="1" x14ac:dyDescent="0.2">
      <c r="A3" s="5" t="s">
        <v>3</v>
      </c>
      <c r="B3" s="6"/>
      <c r="C3" s="6"/>
      <c r="D3" s="6"/>
      <c r="E3" s="1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6"/>
      <c r="AO3" s="3"/>
      <c r="AP3" s="3"/>
      <c r="AQ3" s="4" t="s">
        <v>120</v>
      </c>
    </row>
    <row r="4" spans="1:43" s="147" customFormat="1" ht="19.5" customHeight="1" thickBot="1" x14ac:dyDescent="0.2">
      <c r="A4" s="292" t="s">
        <v>0</v>
      </c>
      <c r="B4" s="294" t="s">
        <v>45</v>
      </c>
      <c r="C4" s="294"/>
      <c r="D4" s="294"/>
      <c r="E4" s="295"/>
      <c r="F4" s="296" t="s">
        <v>47</v>
      </c>
      <c r="G4" s="294"/>
      <c r="H4" s="294"/>
      <c r="I4" s="295"/>
      <c r="J4" s="296" t="s">
        <v>46</v>
      </c>
      <c r="K4" s="294"/>
      <c r="L4" s="294"/>
      <c r="M4" s="295"/>
      <c r="N4" s="296" t="s">
        <v>44</v>
      </c>
      <c r="O4" s="294"/>
      <c r="P4" s="294"/>
      <c r="Q4" s="295"/>
      <c r="R4" s="296" t="s">
        <v>48</v>
      </c>
      <c r="S4" s="294"/>
      <c r="T4" s="294"/>
      <c r="U4" s="295"/>
      <c r="V4" s="296"/>
      <c r="W4" s="294"/>
      <c r="X4" s="294"/>
      <c r="Y4" s="295"/>
      <c r="Z4" s="296"/>
      <c r="AA4" s="294"/>
      <c r="AB4" s="294"/>
      <c r="AC4" s="294"/>
      <c r="AD4" s="318" t="s">
        <v>52</v>
      </c>
      <c r="AE4" s="319"/>
      <c r="AF4" s="294" t="s">
        <v>49</v>
      </c>
      <c r="AG4" s="294"/>
      <c r="AH4" s="294"/>
      <c r="AI4" s="294"/>
      <c r="AJ4" s="294"/>
      <c r="AK4" s="294"/>
      <c r="AL4" s="294"/>
      <c r="AM4" s="294"/>
      <c r="AN4" s="318" t="s">
        <v>52</v>
      </c>
      <c r="AO4" s="319"/>
      <c r="AP4" s="284" t="s">
        <v>1</v>
      </c>
      <c r="AQ4" s="285"/>
    </row>
    <row r="5" spans="1:43" s="2" customFormat="1" ht="30" customHeight="1" thickBot="1" x14ac:dyDescent="0.2">
      <c r="A5" s="293"/>
      <c r="B5" s="289" t="s">
        <v>55</v>
      </c>
      <c r="C5" s="289"/>
      <c r="D5" s="289"/>
      <c r="E5" s="290"/>
      <c r="F5" s="288" t="s">
        <v>60</v>
      </c>
      <c r="G5" s="289"/>
      <c r="H5" s="289"/>
      <c r="I5" s="290"/>
      <c r="J5" s="288" t="s">
        <v>64</v>
      </c>
      <c r="K5" s="289"/>
      <c r="L5" s="289"/>
      <c r="M5" s="290"/>
      <c r="N5" s="288" t="s">
        <v>81</v>
      </c>
      <c r="O5" s="289"/>
      <c r="P5" s="289"/>
      <c r="Q5" s="290"/>
      <c r="R5" s="288" t="s">
        <v>77</v>
      </c>
      <c r="S5" s="289"/>
      <c r="T5" s="289"/>
      <c r="U5" s="290"/>
      <c r="V5" s="288"/>
      <c r="W5" s="289"/>
      <c r="X5" s="289"/>
      <c r="Y5" s="290"/>
      <c r="Z5" s="288"/>
      <c r="AA5" s="289"/>
      <c r="AB5" s="289"/>
      <c r="AC5" s="289"/>
      <c r="AD5" s="320"/>
      <c r="AE5" s="321"/>
      <c r="AF5" s="322" t="s">
        <v>50</v>
      </c>
      <c r="AG5" s="322"/>
      <c r="AH5" s="322"/>
      <c r="AI5" s="323"/>
      <c r="AJ5" s="324" t="s">
        <v>51</v>
      </c>
      <c r="AK5" s="322"/>
      <c r="AL5" s="322"/>
      <c r="AM5" s="322"/>
      <c r="AN5" s="320"/>
      <c r="AO5" s="321"/>
      <c r="AP5" s="286"/>
      <c r="AQ5" s="287"/>
    </row>
    <row r="6" spans="1:43" s="2" customFormat="1" ht="19.5" customHeight="1" thickBot="1" x14ac:dyDescent="0.2">
      <c r="A6" s="178"/>
      <c r="B6" s="177"/>
      <c r="C6" s="64" t="s">
        <v>117</v>
      </c>
      <c r="D6" s="105" t="s">
        <v>118</v>
      </c>
      <c r="E6" s="112" t="s">
        <v>119</v>
      </c>
      <c r="F6" s="58"/>
      <c r="G6" s="64" t="s">
        <v>117</v>
      </c>
      <c r="H6" s="105" t="s">
        <v>118</v>
      </c>
      <c r="I6" s="112" t="s">
        <v>119</v>
      </c>
      <c r="J6" s="61"/>
      <c r="K6" s="64" t="s">
        <v>117</v>
      </c>
      <c r="L6" s="105" t="s">
        <v>118</v>
      </c>
      <c r="M6" s="112" t="s">
        <v>119</v>
      </c>
      <c r="N6" s="61"/>
      <c r="O6" s="64" t="s">
        <v>117</v>
      </c>
      <c r="P6" s="105" t="s">
        <v>118</v>
      </c>
      <c r="Q6" s="112" t="s">
        <v>119</v>
      </c>
      <c r="R6" s="61"/>
      <c r="S6" s="64" t="s">
        <v>117</v>
      </c>
      <c r="T6" s="105" t="s">
        <v>118</v>
      </c>
      <c r="U6" s="112" t="s">
        <v>119</v>
      </c>
      <c r="V6" s="61"/>
      <c r="W6" s="64" t="s">
        <v>117</v>
      </c>
      <c r="X6" s="105" t="s">
        <v>118</v>
      </c>
      <c r="Y6" s="112" t="s">
        <v>119</v>
      </c>
      <c r="Z6" s="61"/>
      <c r="AA6" s="64" t="s">
        <v>117</v>
      </c>
      <c r="AB6" s="105" t="s">
        <v>118</v>
      </c>
      <c r="AC6" s="119" t="s">
        <v>119</v>
      </c>
      <c r="AD6" s="316"/>
      <c r="AE6" s="317"/>
      <c r="AF6" s="60"/>
      <c r="AG6" s="64" t="s">
        <v>117</v>
      </c>
      <c r="AH6" s="105" t="s">
        <v>118</v>
      </c>
      <c r="AI6" s="112" t="s">
        <v>119</v>
      </c>
      <c r="AJ6" s="62"/>
      <c r="AK6" s="64" t="s">
        <v>117</v>
      </c>
      <c r="AL6" s="105" t="s">
        <v>118</v>
      </c>
      <c r="AM6" s="119" t="s">
        <v>119</v>
      </c>
      <c r="AN6" s="316"/>
      <c r="AO6" s="317"/>
      <c r="AP6" s="71"/>
      <c r="AQ6" s="63"/>
    </row>
    <row r="7" spans="1:43" s="2" customFormat="1" ht="18" customHeight="1" x14ac:dyDescent="0.15">
      <c r="A7" s="18" t="s">
        <v>2</v>
      </c>
      <c r="B7" s="9"/>
      <c r="C7" s="66">
        <f>SUM(C8:C10)</f>
        <v>0</v>
      </c>
      <c r="D7" s="106">
        <f>SUM(D8:D10)</f>
        <v>0</v>
      </c>
      <c r="E7" s="113">
        <f>SUM(E8:E10)</f>
        <v>0</v>
      </c>
      <c r="F7" s="10"/>
      <c r="G7" s="66">
        <f>SUM(G8:G10)</f>
        <v>0</v>
      </c>
      <c r="H7" s="106">
        <f>SUM(H8:H10)</f>
        <v>0</v>
      </c>
      <c r="I7" s="113">
        <f>SUM(I8:I10)</f>
        <v>0</v>
      </c>
      <c r="J7" s="11"/>
      <c r="K7" s="66">
        <f>SUM(K8:K10)</f>
        <v>0</v>
      </c>
      <c r="L7" s="106">
        <f>SUM(L8:L10)</f>
        <v>0</v>
      </c>
      <c r="M7" s="113">
        <f>SUM(M8:M10)</f>
        <v>0</v>
      </c>
      <c r="N7" s="12"/>
      <c r="O7" s="66">
        <f>SUM(O8:O10)</f>
        <v>0</v>
      </c>
      <c r="P7" s="106">
        <f>SUM(P8:P10)</f>
        <v>0</v>
      </c>
      <c r="Q7" s="113">
        <f>SUM(Q8:Q10)</f>
        <v>0</v>
      </c>
      <c r="R7" s="11"/>
      <c r="S7" s="66">
        <f>SUM(S8:S10)</f>
        <v>0</v>
      </c>
      <c r="T7" s="106">
        <f>SUM(T8:T10)</f>
        <v>0</v>
      </c>
      <c r="U7" s="113">
        <f>SUM(U8:U10)</f>
        <v>0</v>
      </c>
      <c r="V7" s="11"/>
      <c r="W7" s="66">
        <f>SUM(W8:W10)</f>
        <v>0</v>
      </c>
      <c r="X7" s="106">
        <f>SUM(X8:X10)</f>
        <v>0</v>
      </c>
      <c r="Y7" s="113">
        <f>SUM(Y8:Y10)</f>
        <v>0</v>
      </c>
      <c r="Z7" s="11"/>
      <c r="AA7" s="66">
        <f>SUM(AA8:AA10)</f>
        <v>0</v>
      </c>
      <c r="AB7" s="106">
        <f>SUM(AB8:AB10)</f>
        <v>0</v>
      </c>
      <c r="AC7" s="120">
        <f>SUM(AC8:AC10)</f>
        <v>0</v>
      </c>
      <c r="AD7" s="86" t="s">
        <v>117</v>
      </c>
      <c r="AE7" s="84">
        <f>+C7+G7+K7+O7+S7+AA7</f>
        <v>0</v>
      </c>
      <c r="AF7" s="13"/>
      <c r="AG7" s="66">
        <f>SUM(AG8:AG10)</f>
        <v>0</v>
      </c>
      <c r="AH7" s="106">
        <f>SUM(AH8:AH10)</f>
        <v>0</v>
      </c>
      <c r="AI7" s="113">
        <f>SUM(AI8:AI10)</f>
        <v>0</v>
      </c>
      <c r="AJ7" s="11"/>
      <c r="AK7" s="66">
        <f>SUM(AK8:AK10)</f>
        <v>1200000</v>
      </c>
      <c r="AL7" s="106">
        <f>SUM(AL8:AL10)</f>
        <v>1200000</v>
      </c>
      <c r="AM7" s="120">
        <f>SUM(AM8:AM10)</f>
        <v>1030000</v>
      </c>
      <c r="AN7" s="93" t="s">
        <v>117</v>
      </c>
      <c r="AO7" s="94">
        <f>+AG7+AK7</f>
        <v>1200000</v>
      </c>
      <c r="AP7" s="101" t="s">
        <v>117</v>
      </c>
      <c r="AQ7" s="148">
        <f>+AE7+AO7</f>
        <v>1200000</v>
      </c>
    </row>
    <row r="8" spans="1:43" ht="14.25" customHeight="1" x14ac:dyDescent="0.15">
      <c r="A8" s="14" t="s">
        <v>5</v>
      </c>
      <c r="B8" s="32"/>
      <c r="C8" s="65"/>
      <c r="D8" s="107"/>
      <c r="E8" s="114"/>
      <c r="F8" s="33"/>
      <c r="G8" s="65"/>
      <c r="H8" s="107"/>
      <c r="I8" s="114"/>
      <c r="J8" s="33"/>
      <c r="K8" s="65"/>
      <c r="L8" s="107"/>
      <c r="M8" s="114"/>
      <c r="N8" s="33"/>
      <c r="O8" s="65"/>
      <c r="P8" s="107"/>
      <c r="Q8" s="114"/>
      <c r="R8" s="33"/>
      <c r="S8" s="65"/>
      <c r="T8" s="107"/>
      <c r="U8" s="114"/>
      <c r="V8" s="33"/>
      <c r="W8" s="65"/>
      <c r="X8" s="107"/>
      <c r="Y8" s="114"/>
      <c r="Z8" s="33"/>
      <c r="AA8" s="65"/>
      <c r="AB8" s="107"/>
      <c r="AC8" s="121"/>
      <c r="AD8" s="129" t="s">
        <v>118</v>
      </c>
      <c r="AE8" s="130">
        <f>+D7+H7+L7+P7+T7+X7+AB7</f>
        <v>0</v>
      </c>
      <c r="AF8" s="34"/>
      <c r="AG8" s="65"/>
      <c r="AH8" s="107"/>
      <c r="AI8" s="114"/>
      <c r="AJ8" s="33" t="s">
        <v>87</v>
      </c>
      <c r="AK8" s="65">
        <v>1200000</v>
      </c>
      <c r="AL8" s="107">
        <v>1200000</v>
      </c>
      <c r="AM8" s="154">
        <v>1030000</v>
      </c>
      <c r="AN8" s="137" t="s">
        <v>118</v>
      </c>
      <c r="AO8" s="138">
        <f>+AH7+AL7</f>
        <v>1200000</v>
      </c>
      <c r="AP8" s="141" t="s">
        <v>118</v>
      </c>
      <c r="AQ8" s="149">
        <f>+AE8+AO8</f>
        <v>1200000</v>
      </c>
    </row>
    <row r="9" spans="1:43" ht="14.25" customHeight="1" x14ac:dyDescent="0.15">
      <c r="A9" s="14"/>
      <c r="B9" s="35"/>
      <c r="C9" s="67"/>
      <c r="D9" s="108"/>
      <c r="E9" s="115"/>
      <c r="F9" s="36"/>
      <c r="G9" s="67"/>
      <c r="H9" s="108"/>
      <c r="I9" s="115"/>
      <c r="J9" s="36"/>
      <c r="K9" s="67"/>
      <c r="L9" s="108"/>
      <c r="M9" s="115"/>
      <c r="N9" s="36"/>
      <c r="O9" s="67"/>
      <c r="P9" s="108"/>
      <c r="Q9" s="115"/>
      <c r="R9" s="36"/>
      <c r="S9" s="67"/>
      <c r="T9" s="108"/>
      <c r="U9" s="115"/>
      <c r="V9" s="36"/>
      <c r="W9" s="67"/>
      <c r="X9" s="108"/>
      <c r="Y9" s="115"/>
      <c r="Z9" s="36"/>
      <c r="AA9" s="67"/>
      <c r="AB9" s="108"/>
      <c r="AC9" s="122"/>
      <c r="AD9" s="131" t="s">
        <v>119</v>
      </c>
      <c r="AE9" s="132">
        <f>+E7+I7+M7+Q7+U7+Y7+AC7</f>
        <v>0</v>
      </c>
      <c r="AF9" s="37"/>
      <c r="AG9" s="67"/>
      <c r="AH9" s="108"/>
      <c r="AI9" s="115"/>
      <c r="AJ9" s="36" t="s">
        <v>88</v>
      </c>
      <c r="AK9" s="67"/>
      <c r="AL9" s="108"/>
      <c r="AM9" s="155"/>
      <c r="AN9" s="139" t="s">
        <v>119</v>
      </c>
      <c r="AO9" s="140">
        <f>+AI7+AM7</f>
        <v>1030000</v>
      </c>
      <c r="AP9" s="142" t="s">
        <v>119</v>
      </c>
      <c r="AQ9" s="150">
        <f>+AE9+AO9</f>
        <v>1030000</v>
      </c>
    </row>
    <row r="10" spans="1:43" ht="14.25" customHeight="1" x14ac:dyDescent="0.15">
      <c r="A10" s="15"/>
      <c r="B10" s="8"/>
      <c r="C10" s="68"/>
      <c r="D10" s="109"/>
      <c r="E10" s="116"/>
      <c r="F10" s="23"/>
      <c r="G10" s="68"/>
      <c r="H10" s="109"/>
      <c r="I10" s="116"/>
      <c r="J10" s="23"/>
      <c r="K10" s="68"/>
      <c r="L10" s="109"/>
      <c r="M10" s="116"/>
      <c r="N10" s="23"/>
      <c r="O10" s="68"/>
      <c r="P10" s="109"/>
      <c r="Q10" s="116"/>
      <c r="R10" s="23"/>
      <c r="S10" s="68"/>
      <c r="T10" s="109"/>
      <c r="U10" s="116"/>
      <c r="V10" s="23"/>
      <c r="W10" s="68"/>
      <c r="X10" s="109"/>
      <c r="Y10" s="116"/>
      <c r="Z10" s="23"/>
      <c r="AA10" s="68"/>
      <c r="AB10" s="109"/>
      <c r="AC10" s="123"/>
      <c r="AD10" s="77"/>
      <c r="AE10" s="73"/>
      <c r="AF10" s="24"/>
      <c r="AG10" s="68"/>
      <c r="AH10" s="109"/>
      <c r="AI10" s="116"/>
      <c r="AJ10" s="23"/>
      <c r="AK10" s="68"/>
      <c r="AL10" s="109"/>
      <c r="AM10" s="156"/>
      <c r="AN10" s="82"/>
      <c r="AO10" s="79"/>
      <c r="AP10" s="99"/>
      <c r="AQ10" s="151"/>
    </row>
    <row r="11" spans="1:43" ht="18" customHeight="1" x14ac:dyDescent="0.15">
      <c r="A11" s="19" t="s">
        <v>6</v>
      </c>
      <c r="B11" s="20"/>
      <c r="C11" s="69">
        <f>SUM(C12:C15)</f>
        <v>0</v>
      </c>
      <c r="D11" s="110">
        <f>SUM(D12:D15)</f>
        <v>0</v>
      </c>
      <c r="E11" s="117">
        <f>SUM(E12:E15)</f>
        <v>0</v>
      </c>
      <c r="F11" s="25"/>
      <c r="G11" s="69">
        <f>SUM(G12:G15)</f>
        <v>0</v>
      </c>
      <c r="H11" s="110">
        <f>SUM(H12:H15)</f>
        <v>0</v>
      </c>
      <c r="I11" s="117">
        <f>SUM(I12:I15)</f>
        <v>0</v>
      </c>
      <c r="J11" s="25"/>
      <c r="K11" s="69">
        <f>SUM(K12:K15)</f>
        <v>0</v>
      </c>
      <c r="L11" s="110">
        <f>SUM(L12:L15)</f>
        <v>30000</v>
      </c>
      <c r="M11" s="117">
        <f>SUM(M12:M15)</f>
        <v>30000</v>
      </c>
      <c r="N11" s="25"/>
      <c r="O11" s="69">
        <f>SUM(O12:O15)</f>
        <v>0</v>
      </c>
      <c r="P11" s="110">
        <f>SUM(P12:P15)</f>
        <v>30000</v>
      </c>
      <c r="Q11" s="117">
        <f>SUM(Q12:Q15)</f>
        <v>20000</v>
      </c>
      <c r="R11" s="25"/>
      <c r="S11" s="69">
        <f>SUM(S12:S15)</f>
        <v>0</v>
      </c>
      <c r="T11" s="110">
        <f>SUM(T12:T15)</f>
        <v>90000</v>
      </c>
      <c r="U11" s="117">
        <f>SUM(U12:U15)</f>
        <v>90000</v>
      </c>
      <c r="V11" s="25"/>
      <c r="W11" s="69">
        <f>SUM(W12:W15)</f>
        <v>0</v>
      </c>
      <c r="X11" s="110">
        <f>SUM(X12:X15)</f>
        <v>0</v>
      </c>
      <c r="Y11" s="117">
        <f>SUM(Y12:Y15)</f>
        <v>0</v>
      </c>
      <c r="Z11" s="25"/>
      <c r="AA11" s="69">
        <f>SUM(AA12:AA15)</f>
        <v>0</v>
      </c>
      <c r="AB11" s="110">
        <f>SUM(AB12:AB15)</f>
        <v>0</v>
      </c>
      <c r="AC11" s="124">
        <f>SUM(AC12:AC15)</f>
        <v>0</v>
      </c>
      <c r="AD11" s="87" t="s">
        <v>117</v>
      </c>
      <c r="AE11" s="85">
        <f>+C11+G11+K11+O11+S11+AA11</f>
        <v>0</v>
      </c>
      <c r="AF11" s="26"/>
      <c r="AG11" s="69">
        <f>SUM(AG12:AG15)</f>
        <v>0</v>
      </c>
      <c r="AH11" s="110">
        <f>SUM(AH12:AH15)</f>
        <v>0</v>
      </c>
      <c r="AI11" s="117">
        <f>SUM(AI12:AI15)</f>
        <v>0</v>
      </c>
      <c r="AJ11" s="25"/>
      <c r="AK11" s="69">
        <f>SUM(AK12:AK15)</f>
        <v>0</v>
      </c>
      <c r="AL11" s="110">
        <f>SUM(AL12:AL15)</f>
        <v>0</v>
      </c>
      <c r="AM11" s="124">
        <f>SUM(AM12:AM15)</f>
        <v>0</v>
      </c>
      <c r="AN11" s="95" t="s">
        <v>117</v>
      </c>
      <c r="AO11" s="96">
        <f>+AG11+AK11</f>
        <v>0</v>
      </c>
      <c r="AP11" s="102" t="s">
        <v>117</v>
      </c>
      <c r="AQ11" s="152">
        <f>+AE11+AO11</f>
        <v>0</v>
      </c>
    </row>
    <row r="12" spans="1:43" ht="14.25" customHeight="1" x14ac:dyDescent="0.15">
      <c r="A12" s="39" t="s">
        <v>7</v>
      </c>
      <c r="B12" s="32"/>
      <c r="C12" s="65"/>
      <c r="D12" s="107"/>
      <c r="E12" s="114"/>
      <c r="F12" s="33"/>
      <c r="G12" s="65"/>
      <c r="H12" s="107"/>
      <c r="I12" s="114"/>
      <c r="J12" s="33" t="s">
        <v>65</v>
      </c>
      <c r="K12" s="65"/>
      <c r="L12" s="107">
        <v>30000</v>
      </c>
      <c r="M12" s="114">
        <v>30000</v>
      </c>
      <c r="N12" s="33" t="s">
        <v>65</v>
      </c>
      <c r="O12" s="65"/>
      <c r="P12" s="107">
        <v>30000</v>
      </c>
      <c r="Q12" s="114">
        <v>20000</v>
      </c>
      <c r="R12" s="33" t="s">
        <v>78</v>
      </c>
      <c r="S12" s="65"/>
      <c r="T12" s="107">
        <v>90000</v>
      </c>
      <c r="U12" s="114">
        <v>90000</v>
      </c>
      <c r="V12" s="33"/>
      <c r="W12" s="65"/>
      <c r="X12" s="107"/>
      <c r="Y12" s="114"/>
      <c r="Z12" s="33"/>
      <c r="AA12" s="65"/>
      <c r="AB12" s="107"/>
      <c r="AC12" s="125"/>
      <c r="AD12" s="129" t="s">
        <v>118</v>
      </c>
      <c r="AE12" s="130">
        <f>+D11+H11+L11+P11+T11+X11+AB11</f>
        <v>150000</v>
      </c>
      <c r="AF12" s="34"/>
      <c r="AG12" s="65"/>
      <c r="AH12" s="107"/>
      <c r="AI12" s="114"/>
      <c r="AJ12" s="33"/>
      <c r="AK12" s="65"/>
      <c r="AL12" s="107"/>
      <c r="AM12" s="125"/>
      <c r="AN12" s="137" t="s">
        <v>118</v>
      </c>
      <c r="AO12" s="138">
        <f>+AH11+AL11</f>
        <v>0</v>
      </c>
      <c r="AP12" s="141" t="s">
        <v>118</v>
      </c>
      <c r="AQ12" s="149">
        <f>+AE12+AO12</f>
        <v>150000</v>
      </c>
    </row>
    <row r="13" spans="1:43" ht="14.25" customHeight="1" x14ac:dyDescent="0.15">
      <c r="A13" s="14" t="s">
        <v>8</v>
      </c>
      <c r="B13" s="35"/>
      <c r="C13" s="67"/>
      <c r="D13" s="108"/>
      <c r="E13" s="115"/>
      <c r="F13" s="36"/>
      <c r="G13" s="67"/>
      <c r="H13" s="108"/>
      <c r="I13" s="115"/>
      <c r="J13" s="36"/>
      <c r="K13" s="67"/>
      <c r="L13" s="108"/>
      <c r="M13" s="115"/>
      <c r="N13" s="36"/>
      <c r="O13" s="67"/>
      <c r="P13" s="108"/>
      <c r="Q13" s="115"/>
      <c r="R13" s="36" t="s">
        <v>79</v>
      </c>
      <c r="S13" s="67"/>
      <c r="T13" s="108"/>
      <c r="U13" s="115"/>
      <c r="V13" s="36"/>
      <c r="W13" s="67"/>
      <c r="X13" s="108"/>
      <c r="Y13" s="115"/>
      <c r="Z13" s="36"/>
      <c r="AA13" s="67"/>
      <c r="AB13" s="108"/>
      <c r="AC13" s="126"/>
      <c r="AD13" s="131" t="s">
        <v>119</v>
      </c>
      <c r="AE13" s="132">
        <f>+E11+I11+M11+Q11+U11+Y11+AC11</f>
        <v>140000</v>
      </c>
      <c r="AF13" s="37"/>
      <c r="AG13" s="67"/>
      <c r="AH13" s="108"/>
      <c r="AI13" s="115"/>
      <c r="AJ13" s="36"/>
      <c r="AK13" s="67"/>
      <c r="AL13" s="108"/>
      <c r="AM13" s="126"/>
      <c r="AN13" s="139" t="s">
        <v>119</v>
      </c>
      <c r="AO13" s="140">
        <f>+AI11+AM11</f>
        <v>0</v>
      </c>
      <c r="AP13" s="142" t="s">
        <v>119</v>
      </c>
      <c r="AQ13" s="150">
        <f>+AE13+AO13</f>
        <v>140000</v>
      </c>
    </row>
    <row r="14" spans="1:43" ht="14.25" customHeight="1" x14ac:dyDescent="0.15">
      <c r="A14" s="14" t="s">
        <v>9</v>
      </c>
      <c r="B14" s="35"/>
      <c r="C14" s="67"/>
      <c r="D14" s="108"/>
      <c r="E14" s="115"/>
      <c r="F14" s="36"/>
      <c r="G14" s="67"/>
      <c r="H14" s="108"/>
      <c r="I14" s="115"/>
      <c r="J14" s="36"/>
      <c r="K14" s="67"/>
      <c r="L14" s="108"/>
      <c r="M14" s="115"/>
      <c r="N14" s="36"/>
      <c r="O14" s="67"/>
      <c r="P14" s="108"/>
      <c r="Q14" s="115"/>
      <c r="R14" s="36"/>
      <c r="S14" s="67"/>
      <c r="T14" s="108"/>
      <c r="U14" s="115"/>
      <c r="V14" s="36"/>
      <c r="W14" s="67"/>
      <c r="X14" s="108"/>
      <c r="Y14" s="115"/>
      <c r="Z14" s="36"/>
      <c r="AA14" s="67"/>
      <c r="AB14" s="108"/>
      <c r="AC14" s="126"/>
      <c r="AD14" s="75"/>
      <c r="AE14" s="72"/>
      <c r="AF14" s="37"/>
      <c r="AG14" s="67"/>
      <c r="AH14" s="108"/>
      <c r="AI14" s="115"/>
      <c r="AJ14" s="36"/>
      <c r="AK14" s="67"/>
      <c r="AL14" s="108"/>
      <c r="AM14" s="126"/>
      <c r="AN14" s="81"/>
      <c r="AO14" s="78"/>
      <c r="AP14" s="98"/>
      <c r="AQ14" s="57"/>
    </row>
    <row r="15" spans="1:43" ht="14.25" customHeight="1" x14ac:dyDescent="0.15">
      <c r="A15" s="15" t="s">
        <v>33</v>
      </c>
      <c r="B15" s="8"/>
      <c r="C15" s="68"/>
      <c r="D15" s="109"/>
      <c r="E15" s="116"/>
      <c r="F15" s="23"/>
      <c r="G15" s="68"/>
      <c r="H15" s="109"/>
      <c r="I15" s="116"/>
      <c r="J15" s="23"/>
      <c r="K15" s="68"/>
      <c r="L15" s="109"/>
      <c r="M15" s="116"/>
      <c r="N15" s="23"/>
      <c r="O15" s="68"/>
      <c r="P15" s="109"/>
      <c r="Q15" s="116"/>
      <c r="R15" s="23"/>
      <c r="S15" s="68"/>
      <c r="T15" s="109"/>
      <c r="U15" s="116"/>
      <c r="V15" s="23"/>
      <c r="W15" s="68"/>
      <c r="X15" s="109"/>
      <c r="Y15" s="116"/>
      <c r="Z15" s="23"/>
      <c r="AA15" s="68"/>
      <c r="AB15" s="109"/>
      <c r="AC15" s="127"/>
      <c r="AD15" s="77"/>
      <c r="AE15" s="73"/>
      <c r="AF15" s="24"/>
      <c r="AG15" s="68"/>
      <c r="AH15" s="109"/>
      <c r="AI15" s="116"/>
      <c r="AJ15" s="23"/>
      <c r="AK15" s="68"/>
      <c r="AL15" s="109"/>
      <c r="AM15" s="127"/>
      <c r="AN15" s="83"/>
      <c r="AO15" s="80"/>
      <c r="AP15" s="98"/>
      <c r="AQ15" s="153"/>
    </row>
    <row r="16" spans="1:43" ht="18" customHeight="1" x14ac:dyDescent="0.15">
      <c r="A16" s="19" t="s">
        <v>10</v>
      </c>
      <c r="B16" s="20"/>
      <c r="C16" s="69">
        <f>SUM(C17:C19)</f>
        <v>0</v>
      </c>
      <c r="D16" s="110">
        <f>SUM(D17:D19)</f>
        <v>0</v>
      </c>
      <c r="E16" s="117">
        <f>SUM(E17:E19)</f>
        <v>0</v>
      </c>
      <c r="F16" s="25"/>
      <c r="G16" s="69">
        <f>SUM(G17:G19)</f>
        <v>0</v>
      </c>
      <c r="H16" s="110">
        <f>SUM(H17:H19)</f>
        <v>0</v>
      </c>
      <c r="I16" s="117">
        <f>SUM(I17:I19)</f>
        <v>0</v>
      </c>
      <c r="J16" s="25"/>
      <c r="K16" s="69">
        <f>SUM(K17:K19)</f>
        <v>0</v>
      </c>
      <c r="L16" s="110">
        <f>SUM(L17:L19)</f>
        <v>2000</v>
      </c>
      <c r="M16" s="117">
        <f>SUM(M17:M19)</f>
        <v>1750</v>
      </c>
      <c r="N16" s="25"/>
      <c r="O16" s="69">
        <f>SUM(O17:O19)</f>
        <v>0</v>
      </c>
      <c r="P16" s="110">
        <f>SUM(P17:P19)</f>
        <v>0</v>
      </c>
      <c r="Q16" s="117">
        <f>SUM(Q17:Q19)</f>
        <v>0</v>
      </c>
      <c r="R16" s="25"/>
      <c r="S16" s="69">
        <f>SUM(S17:S19)</f>
        <v>0</v>
      </c>
      <c r="T16" s="110">
        <f>SUM(T17:T19)</f>
        <v>5000</v>
      </c>
      <c r="U16" s="117">
        <f>SUM(U17:U19)</f>
        <v>4400</v>
      </c>
      <c r="V16" s="25"/>
      <c r="W16" s="69">
        <f>SUM(W17:W19)</f>
        <v>0</v>
      </c>
      <c r="X16" s="110">
        <f>SUM(X17:X19)</f>
        <v>0</v>
      </c>
      <c r="Y16" s="117">
        <f>SUM(Y17:Y19)</f>
        <v>0</v>
      </c>
      <c r="Z16" s="25"/>
      <c r="AA16" s="69">
        <f>SUM(AA17:AA19)</f>
        <v>0</v>
      </c>
      <c r="AB16" s="110">
        <f>SUM(AB17:AB19)</f>
        <v>0</v>
      </c>
      <c r="AC16" s="124">
        <f>SUM(AC17:AC19)</f>
        <v>0</v>
      </c>
      <c r="AD16" s="87" t="s">
        <v>117</v>
      </c>
      <c r="AE16" s="85">
        <f>+C16+G16+K16+O16+S16+AA16</f>
        <v>0</v>
      </c>
      <c r="AF16" s="26"/>
      <c r="AG16" s="69">
        <f>SUM(AG17:AG19)</f>
        <v>0</v>
      </c>
      <c r="AH16" s="110">
        <f>SUM(AH17:AH19)</f>
        <v>0</v>
      </c>
      <c r="AI16" s="117">
        <f>SUM(AI17:AI19)</f>
        <v>0</v>
      </c>
      <c r="AJ16" s="25"/>
      <c r="AK16" s="69">
        <f>SUM(AK17:AK19)</f>
        <v>0</v>
      </c>
      <c r="AL16" s="110">
        <f>SUM(AL17:AL19)</f>
        <v>0</v>
      </c>
      <c r="AM16" s="124">
        <f>SUM(AM17:AM19)</f>
        <v>0</v>
      </c>
      <c r="AN16" s="95" t="s">
        <v>117</v>
      </c>
      <c r="AO16" s="96">
        <f>+AG16+AK16</f>
        <v>0</v>
      </c>
      <c r="AP16" s="102" t="s">
        <v>117</v>
      </c>
      <c r="AQ16" s="152">
        <f>+AE16+AO16</f>
        <v>0</v>
      </c>
    </row>
    <row r="17" spans="1:43" ht="14.25" customHeight="1" x14ac:dyDescent="0.15">
      <c r="A17" s="39" t="s">
        <v>11</v>
      </c>
      <c r="B17" s="32"/>
      <c r="C17" s="65"/>
      <c r="D17" s="107"/>
      <c r="E17" s="114"/>
      <c r="F17" s="33"/>
      <c r="G17" s="65"/>
      <c r="H17" s="107"/>
      <c r="I17" s="114"/>
      <c r="J17" s="43" t="s">
        <v>66</v>
      </c>
      <c r="K17" s="65"/>
      <c r="L17" s="107">
        <v>2000</v>
      </c>
      <c r="M17" s="114">
        <v>1750</v>
      </c>
      <c r="N17" s="33"/>
      <c r="O17" s="65"/>
      <c r="P17" s="107"/>
      <c r="Q17" s="114"/>
      <c r="R17" s="33" t="s">
        <v>80</v>
      </c>
      <c r="S17" s="65"/>
      <c r="T17" s="107">
        <v>5000</v>
      </c>
      <c r="U17" s="114">
        <v>4400</v>
      </c>
      <c r="V17" s="33"/>
      <c r="W17" s="65"/>
      <c r="X17" s="107"/>
      <c r="Y17" s="114"/>
      <c r="Z17" s="33"/>
      <c r="AA17" s="65"/>
      <c r="AB17" s="107"/>
      <c r="AC17" s="125"/>
      <c r="AD17" s="129" t="s">
        <v>118</v>
      </c>
      <c r="AE17" s="130">
        <f>+D16+H16+L16+P16+T16+X16+AB16</f>
        <v>7000</v>
      </c>
      <c r="AF17" s="34"/>
      <c r="AG17" s="65"/>
      <c r="AH17" s="107"/>
      <c r="AI17" s="114"/>
      <c r="AJ17" s="33"/>
      <c r="AK17" s="65"/>
      <c r="AL17" s="107"/>
      <c r="AM17" s="125"/>
      <c r="AN17" s="137" t="s">
        <v>118</v>
      </c>
      <c r="AO17" s="138">
        <f>+AH16+AL16</f>
        <v>0</v>
      </c>
      <c r="AP17" s="141" t="s">
        <v>118</v>
      </c>
      <c r="AQ17" s="149">
        <f>+AE17+AO17</f>
        <v>7000</v>
      </c>
    </row>
    <row r="18" spans="1:43" ht="14.25" customHeight="1" x14ac:dyDescent="0.15">
      <c r="A18" s="14" t="s">
        <v>12</v>
      </c>
      <c r="B18" s="35"/>
      <c r="C18" s="67"/>
      <c r="D18" s="108"/>
      <c r="E18" s="115"/>
      <c r="F18" s="36"/>
      <c r="G18" s="67"/>
      <c r="H18" s="108"/>
      <c r="I18" s="115"/>
      <c r="J18" s="36"/>
      <c r="K18" s="67"/>
      <c r="L18" s="108"/>
      <c r="M18" s="115"/>
      <c r="N18" s="36"/>
      <c r="O18" s="67"/>
      <c r="P18" s="108"/>
      <c r="Q18" s="115"/>
      <c r="R18" s="36"/>
      <c r="S18" s="67"/>
      <c r="T18" s="108"/>
      <c r="U18" s="115"/>
      <c r="V18" s="36"/>
      <c r="W18" s="67"/>
      <c r="X18" s="108"/>
      <c r="Y18" s="115"/>
      <c r="Z18" s="36"/>
      <c r="AA18" s="67"/>
      <c r="AB18" s="108"/>
      <c r="AC18" s="126"/>
      <c r="AD18" s="131" t="s">
        <v>119</v>
      </c>
      <c r="AE18" s="132">
        <f>+E16+I16+M16+Q16+U16+Y16+AC16</f>
        <v>6150</v>
      </c>
      <c r="AF18" s="37"/>
      <c r="AG18" s="67"/>
      <c r="AH18" s="108"/>
      <c r="AI18" s="115"/>
      <c r="AJ18" s="36"/>
      <c r="AK18" s="67"/>
      <c r="AL18" s="108"/>
      <c r="AM18" s="126"/>
      <c r="AN18" s="139" t="s">
        <v>119</v>
      </c>
      <c r="AO18" s="140">
        <f>+AI16+AM16</f>
        <v>0</v>
      </c>
      <c r="AP18" s="142" t="s">
        <v>119</v>
      </c>
      <c r="AQ18" s="150">
        <f>+AE18+AO18</f>
        <v>6150</v>
      </c>
    </row>
    <row r="19" spans="1:43" ht="14.25" customHeight="1" x14ac:dyDescent="0.15">
      <c r="A19" s="15" t="s">
        <v>33</v>
      </c>
      <c r="B19" s="8"/>
      <c r="C19" s="68"/>
      <c r="D19" s="109"/>
      <c r="E19" s="116"/>
      <c r="F19" s="23"/>
      <c r="G19" s="68"/>
      <c r="H19" s="109"/>
      <c r="I19" s="116"/>
      <c r="J19" s="23"/>
      <c r="K19" s="68"/>
      <c r="L19" s="109"/>
      <c r="M19" s="116"/>
      <c r="N19" s="23"/>
      <c r="O19" s="68"/>
      <c r="P19" s="109"/>
      <c r="Q19" s="116"/>
      <c r="R19" s="23"/>
      <c r="S19" s="68"/>
      <c r="T19" s="109"/>
      <c r="U19" s="116"/>
      <c r="V19" s="23"/>
      <c r="W19" s="68"/>
      <c r="X19" s="109"/>
      <c r="Y19" s="116"/>
      <c r="Z19" s="23"/>
      <c r="AA19" s="68"/>
      <c r="AB19" s="109"/>
      <c r="AC19" s="127"/>
      <c r="AD19" s="77"/>
      <c r="AE19" s="73"/>
      <c r="AF19" s="24"/>
      <c r="AG19" s="68"/>
      <c r="AH19" s="109"/>
      <c r="AI19" s="116"/>
      <c r="AJ19" s="28"/>
      <c r="AK19" s="68"/>
      <c r="AL19" s="109"/>
      <c r="AM19" s="127"/>
      <c r="AN19" s="82"/>
      <c r="AO19" s="79"/>
      <c r="AP19" s="99"/>
      <c r="AQ19" s="153"/>
    </row>
    <row r="20" spans="1:43" ht="18" customHeight="1" x14ac:dyDescent="0.15">
      <c r="A20" s="19" t="s">
        <v>13</v>
      </c>
      <c r="B20" s="20"/>
      <c r="C20" s="69">
        <f>SUM(C21:C26)</f>
        <v>0</v>
      </c>
      <c r="D20" s="110">
        <f>SUM(D21:D26)</f>
        <v>102000</v>
      </c>
      <c r="E20" s="117">
        <f>SUM(E21:E26)</f>
        <v>95700</v>
      </c>
      <c r="F20" s="25" t="s">
        <v>35</v>
      </c>
      <c r="G20" s="69">
        <f>SUM(G21:G26)</f>
        <v>120000</v>
      </c>
      <c r="H20" s="110">
        <f>SUM(H21:H26)</f>
        <v>145000</v>
      </c>
      <c r="I20" s="117">
        <f>SUM(I21:I26)</f>
        <v>118050</v>
      </c>
      <c r="J20" s="25"/>
      <c r="K20" s="69">
        <f>SUM(K21:K26)</f>
        <v>0</v>
      </c>
      <c r="L20" s="110">
        <f>SUM(L21:L26)</f>
        <v>20000</v>
      </c>
      <c r="M20" s="117">
        <f>SUM(M21:M26)</f>
        <v>16200</v>
      </c>
      <c r="N20" s="25"/>
      <c r="O20" s="69">
        <f>SUM(O21:O26)</f>
        <v>0</v>
      </c>
      <c r="P20" s="110">
        <f>SUM(P21:P26)</f>
        <v>23000</v>
      </c>
      <c r="Q20" s="117">
        <f>SUM(Q21:Q26)</f>
        <v>18450</v>
      </c>
      <c r="R20" s="25"/>
      <c r="S20" s="69">
        <f>SUM(S21:S26)</f>
        <v>0</v>
      </c>
      <c r="T20" s="110">
        <f>SUM(T21:T26)</f>
        <v>30000</v>
      </c>
      <c r="U20" s="117">
        <f>SUM(U21:U26)</f>
        <v>9500</v>
      </c>
      <c r="V20" s="25"/>
      <c r="W20" s="69">
        <f>SUM(W21:W26)</f>
        <v>0</v>
      </c>
      <c r="X20" s="110">
        <f>SUM(X21:X26)</f>
        <v>0</v>
      </c>
      <c r="Y20" s="117">
        <f>SUM(Y21:Y26)</f>
        <v>0</v>
      </c>
      <c r="Z20" s="25"/>
      <c r="AA20" s="69">
        <f>SUM(AA21:AA26)</f>
        <v>0</v>
      </c>
      <c r="AB20" s="110">
        <f>SUM(AB21:AB26)</f>
        <v>0</v>
      </c>
      <c r="AC20" s="124">
        <f>SUM(AC21:AC26)</f>
        <v>0</v>
      </c>
      <c r="AD20" s="87" t="s">
        <v>117</v>
      </c>
      <c r="AE20" s="85">
        <f>+C20+G20+K20+O20+S20+AA20</f>
        <v>120000</v>
      </c>
      <c r="AF20" s="26"/>
      <c r="AG20" s="69">
        <f>SUM(AG21:AG26)</f>
        <v>80000</v>
      </c>
      <c r="AH20" s="110">
        <f>SUM(AH21:AH26)</f>
        <v>80000</v>
      </c>
      <c r="AI20" s="117">
        <f>SUM(AI21:AI26)</f>
        <v>71020</v>
      </c>
      <c r="AJ20" s="25"/>
      <c r="AK20" s="69">
        <f>SUM(AK21:AK26)</f>
        <v>0</v>
      </c>
      <c r="AL20" s="110">
        <f>SUM(AL21:AL26)</f>
        <v>0</v>
      </c>
      <c r="AM20" s="124">
        <f>SUM(AM21:AM26)</f>
        <v>0</v>
      </c>
      <c r="AN20" s="95" t="s">
        <v>117</v>
      </c>
      <c r="AO20" s="96">
        <f>+AG20+AK20</f>
        <v>80000</v>
      </c>
      <c r="AP20" s="102" t="s">
        <v>117</v>
      </c>
      <c r="AQ20" s="152">
        <f>+AE20+AO20</f>
        <v>200000</v>
      </c>
    </row>
    <row r="21" spans="1:43" ht="14.25" customHeight="1" x14ac:dyDescent="0.15">
      <c r="A21" s="14" t="s">
        <v>14</v>
      </c>
      <c r="B21" s="32" t="s">
        <v>56</v>
      </c>
      <c r="C21" s="65"/>
      <c r="D21" s="107">
        <v>100000</v>
      </c>
      <c r="E21" s="114">
        <v>94500</v>
      </c>
      <c r="F21" s="33" t="s">
        <v>61</v>
      </c>
      <c r="G21" s="65">
        <v>120000</v>
      </c>
      <c r="H21" s="107">
        <v>120000</v>
      </c>
      <c r="I21" s="114">
        <v>100800</v>
      </c>
      <c r="J21" s="33" t="s">
        <v>67</v>
      </c>
      <c r="K21" s="65"/>
      <c r="L21" s="107">
        <v>20000</v>
      </c>
      <c r="M21" s="114">
        <v>16200</v>
      </c>
      <c r="N21" s="33" t="s">
        <v>67</v>
      </c>
      <c r="O21" s="65"/>
      <c r="P21" s="107">
        <v>20000</v>
      </c>
      <c r="Q21" s="114">
        <v>16200</v>
      </c>
      <c r="R21" s="33" t="s">
        <v>85</v>
      </c>
      <c r="S21" s="65"/>
      <c r="T21" s="107">
        <v>30000</v>
      </c>
      <c r="U21" s="114">
        <v>9500</v>
      </c>
      <c r="V21" s="33"/>
      <c r="W21" s="65"/>
      <c r="X21" s="107"/>
      <c r="Y21" s="114"/>
      <c r="Z21" s="33"/>
      <c r="AA21" s="65"/>
      <c r="AB21" s="107"/>
      <c r="AC21" s="125"/>
      <c r="AD21" s="129" t="s">
        <v>118</v>
      </c>
      <c r="AE21" s="130">
        <f>+D20+H20+L20+P20+T20+X20+AB20</f>
        <v>320000</v>
      </c>
      <c r="AF21" s="34" t="s">
        <v>20</v>
      </c>
      <c r="AG21" s="65">
        <v>60000</v>
      </c>
      <c r="AH21" s="107">
        <v>60000</v>
      </c>
      <c r="AI21" s="114">
        <v>52564</v>
      </c>
      <c r="AJ21" s="33"/>
      <c r="AK21" s="65"/>
      <c r="AL21" s="107"/>
      <c r="AM21" s="125"/>
      <c r="AN21" s="137" t="s">
        <v>118</v>
      </c>
      <c r="AO21" s="138">
        <f>+AH20+AL20</f>
        <v>80000</v>
      </c>
      <c r="AP21" s="141" t="s">
        <v>118</v>
      </c>
      <c r="AQ21" s="149">
        <f>+AE21+AO21</f>
        <v>400000</v>
      </c>
    </row>
    <row r="22" spans="1:43" ht="14.25" customHeight="1" x14ac:dyDescent="0.15">
      <c r="A22" s="14" t="s">
        <v>15</v>
      </c>
      <c r="B22" s="35" t="s">
        <v>57</v>
      </c>
      <c r="C22" s="67"/>
      <c r="D22" s="108">
        <v>2000</v>
      </c>
      <c r="E22" s="115">
        <v>1200</v>
      </c>
      <c r="F22" s="36" t="s">
        <v>62</v>
      </c>
      <c r="G22" s="67"/>
      <c r="H22" s="108"/>
      <c r="I22" s="115"/>
      <c r="J22" s="36"/>
      <c r="K22" s="67"/>
      <c r="L22" s="108"/>
      <c r="M22" s="115"/>
      <c r="N22" s="36" t="s">
        <v>57</v>
      </c>
      <c r="O22" s="67"/>
      <c r="P22" s="108">
        <v>3000</v>
      </c>
      <c r="Q22" s="115">
        <v>2250</v>
      </c>
      <c r="R22" s="36"/>
      <c r="S22" s="67"/>
      <c r="T22" s="108"/>
      <c r="U22" s="115"/>
      <c r="V22" s="36"/>
      <c r="W22" s="67"/>
      <c r="X22" s="108"/>
      <c r="Y22" s="115"/>
      <c r="Z22" s="36"/>
      <c r="AA22" s="67"/>
      <c r="AB22" s="108"/>
      <c r="AC22" s="126"/>
      <c r="AD22" s="131" t="s">
        <v>119</v>
      </c>
      <c r="AE22" s="132">
        <f>+E20+I20+M20+Q20+U20+Y20+AC20</f>
        <v>257900</v>
      </c>
      <c r="AF22" s="37" t="s">
        <v>75</v>
      </c>
      <c r="AG22" s="67"/>
      <c r="AH22" s="108"/>
      <c r="AI22" s="115"/>
      <c r="AJ22" s="37"/>
      <c r="AK22" s="67"/>
      <c r="AL22" s="108"/>
      <c r="AM22" s="126"/>
      <c r="AN22" s="139" t="s">
        <v>119</v>
      </c>
      <c r="AO22" s="140">
        <f>+AI20+AM20</f>
        <v>71020</v>
      </c>
      <c r="AP22" s="142" t="s">
        <v>119</v>
      </c>
      <c r="AQ22" s="150">
        <f>+AE22+AO22</f>
        <v>328920</v>
      </c>
    </row>
    <row r="23" spans="1:43" ht="14.25" customHeight="1" x14ac:dyDescent="0.15">
      <c r="A23" s="14" t="s">
        <v>16</v>
      </c>
      <c r="B23" s="35"/>
      <c r="C23" s="67"/>
      <c r="D23" s="108"/>
      <c r="E23" s="115"/>
      <c r="F23" s="36" t="s">
        <v>63</v>
      </c>
      <c r="G23" s="67"/>
      <c r="H23" s="108">
        <v>25000</v>
      </c>
      <c r="I23" s="115">
        <v>17250</v>
      </c>
      <c r="J23" s="36"/>
      <c r="K23" s="67"/>
      <c r="L23" s="108"/>
      <c r="M23" s="115"/>
      <c r="N23" s="36"/>
      <c r="O23" s="67"/>
      <c r="P23" s="108"/>
      <c r="Q23" s="115"/>
      <c r="R23" s="36"/>
      <c r="S23" s="67"/>
      <c r="T23" s="108"/>
      <c r="U23" s="115"/>
      <c r="V23" s="36"/>
      <c r="W23" s="67"/>
      <c r="X23" s="108"/>
      <c r="Y23" s="115"/>
      <c r="Z23" s="36"/>
      <c r="AA23" s="67"/>
      <c r="AB23" s="108"/>
      <c r="AC23" s="126"/>
      <c r="AD23" s="75"/>
      <c r="AE23" s="72"/>
      <c r="AF23" s="37" t="s">
        <v>82</v>
      </c>
      <c r="AG23" s="67">
        <v>20000</v>
      </c>
      <c r="AH23" s="108">
        <v>20000</v>
      </c>
      <c r="AI23" s="115">
        <v>18456</v>
      </c>
      <c r="AJ23" s="37"/>
      <c r="AK23" s="67"/>
      <c r="AL23" s="108"/>
      <c r="AM23" s="126"/>
      <c r="AN23" s="81"/>
      <c r="AO23" s="78"/>
      <c r="AP23" s="98"/>
      <c r="AQ23" s="57"/>
    </row>
    <row r="24" spans="1:43" ht="14.25" customHeight="1" x14ac:dyDescent="0.15">
      <c r="A24" s="14" t="s">
        <v>20</v>
      </c>
      <c r="B24" s="35"/>
      <c r="C24" s="67"/>
      <c r="D24" s="108"/>
      <c r="E24" s="115"/>
      <c r="F24" s="36"/>
      <c r="G24" s="67"/>
      <c r="H24" s="108"/>
      <c r="I24" s="115"/>
      <c r="J24" s="36"/>
      <c r="K24" s="67"/>
      <c r="L24" s="108"/>
      <c r="M24" s="115"/>
      <c r="N24" s="36"/>
      <c r="O24" s="67"/>
      <c r="P24" s="108"/>
      <c r="Q24" s="115"/>
      <c r="R24" s="36"/>
      <c r="S24" s="67"/>
      <c r="T24" s="108"/>
      <c r="U24" s="115"/>
      <c r="V24" s="36"/>
      <c r="W24" s="67"/>
      <c r="X24" s="108"/>
      <c r="Y24" s="115"/>
      <c r="Z24" s="36"/>
      <c r="AA24" s="67"/>
      <c r="AB24" s="108"/>
      <c r="AC24" s="126"/>
      <c r="AD24" s="75"/>
      <c r="AE24" s="72"/>
      <c r="AF24" s="37"/>
      <c r="AG24" s="67"/>
      <c r="AH24" s="108"/>
      <c r="AI24" s="115"/>
      <c r="AJ24" s="37"/>
      <c r="AK24" s="67"/>
      <c r="AL24" s="108"/>
      <c r="AM24" s="126"/>
      <c r="AN24" s="81"/>
      <c r="AO24" s="78"/>
      <c r="AP24" s="98"/>
      <c r="AQ24" s="57"/>
    </row>
    <row r="25" spans="1:43" ht="14.25" customHeight="1" x14ac:dyDescent="0.15">
      <c r="A25" s="14" t="s">
        <v>21</v>
      </c>
      <c r="B25" s="35"/>
      <c r="C25" s="67"/>
      <c r="D25" s="108"/>
      <c r="E25" s="115"/>
      <c r="F25" s="36"/>
      <c r="G25" s="67"/>
      <c r="H25" s="108"/>
      <c r="I25" s="115"/>
      <c r="J25" s="36"/>
      <c r="K25" s="67"/>
      <c r="L25" s="108"/>
      <c r="M25" s="115"/>
      <c r="N25" s="36"/>
      <c r="O25" s="67"/>
      <c r="P25" s="108"/>
      <c r="Q25" s="115"/>
      <c r="R25" s="36"/>
      <c r="S25" s="67"/>
      <c r="T25" s="108"/>
      <c r="U25" s="115"/>
      <c r="V25" s="36"/>
      <c r="W25" s="67"/>
      <c r="X25" s="108"/>
      <c r="Y25" s="115"/>
      <c r="Z25" s="36"/>
      <c r="AA25" s="67"/>
      <c r="AB25" s="108"/>
      <c r="AC25" s="126"/>
      <c r="AD25" s="75"/>
      <c r="AE25" s="72"/>
      <c r="AF25" s="37"/>
      <c r="AG25" s="67"/>
      <c r="AH25" s="108"/>
      <c r="AI25" s="115"/>
      <c r="AJ25" s="37"/>
      <c r="AK25" s="67"/>
      <c r="AL25" s="108"/>
      <c r="AM25" s="126"/>
      <c r="AN25" s="81"/>
      <c r="AO25" s="78"/>
      <c r="AP25" s="98"/>
      <c r="AQ25" s="57"/>
    </row>
    <row r="26" spans="1:43" ht="14.25" customHeight="1" x14ac:dyDescent="0.15">
      <c r="A26" s="15" t="s">
        <v>33</v>
      </c>
      <c r="B26" s="8"/>
      <c r="C26" s="68"/>
      <c r="D26" s="109"/>
      <c r="E26" s="116"/>
      <c r="F26" s="23"/>
      <c r="G26" s="68"/>
      <c r="H26" s="109"/>
      <c r="I26" s="116"/>
      <c r="J26" s="23"/>
      <c r="K26" s="68"/>
      <c r="L26" s="109"/>
      <c r="M26" s="116"/>
      <c r="N26" s="23"/>
      <c r="O26" s="68"/>
      <c r="P26" s="109"/>
      <c r="Q26" s="116"/>
      <c r="R26" s="23"/>
      <c r="S26" s="68"/>
      <c r="T26" s="109"/>
      <c r="U26" s="116"/>
      <c r="V26" s="23"/>
      <c r="W26" s="68"/>
      <c r="X26" s="109"/>
      <c r="Y26" s="116"/>
      <c r="Z26" s="23"/>
      <c r="AA26" s="68"/>
      <c r="AB26" s="109"/>
      <c r="AC26" s="127"/>
      <c r="AD26" s="77"/>
      <c r="AE26" s="73"/>
      <c r="AF26" s="24"/>
      <c r="AG26" s="68"/>
      <c r="AH26" s="109"/>
      <c r="AI26" s="116"/>
      <c r="AJ26" s="24"/>
      <c r="AK26" s="68"/>
      <c r="AL26" s="109"/>
      <c r="AM26" s="127"/>
      <c r="AN26" s="82"/>
      <c r="AO26" s="79"/>
      <c r="AP26" s="99"/>
      <c r="AQ26" s="153"/>
    </row>
    <row r="27" spans="1:43" ht="18" customHeight="1" x14ac:dyDescent="0.15">
      <c r="A27" s="19" t="s">
        <v>17</v>
      </c>
      <c r="B27" s="20"/>
      <c r="C27" s="69">
        <f>SUM(C28:C31)</f>
        <v>0</v>
      </c>
      <c r="D27" s="110">
        <f>SUM(D28:D31)</f>
        <v>0</v>
      </c>
      <c r="E27" s="117">
        <f>SUM(E28:E31)</f>
        <v>0</v>
      </c>
      <c r="F27" s="25"/>
      <c r="G27" s="69">
        <f>SUM(G28:G31)</f>
        <v>0</v>
      </c>
      <c r="H27" s="110">
        <f>SUM(H28:H31)</f>
        <v>0</v>
      </c>
      <c r="I27" s="117">
        <f>SUM(I28:I31)</f>
        <v>0</v>
      </c>
      <c r="J27" s="25"/>
      <c r="K27" s="69">
        <f>SUM(K28:K31)</f>
        <v>0</v>
      </c>
      <c r="L27" s="110">
        <f>SUM(L28:L31)</f>
        <v>15000</v>
      </c>
      <c r="M27" s="117">
        <f>SUM(M28:M31)</f>
        <v>17370</v>
      </c>
      <c r="N27" s="25"/>
      <c r="O27" s="69">
        <f>SUM(O28:O31)</f>
        <v>0</v>
      </c>
      <c r="P27" s="110">
        <f>SUM(P28:P31)</f>
        <v>0</v>
      </c>
      <c r="Q27" s="117">
        <f>SUM(Q28:Q31)</f>
        <v>0</v>
      </c>
      <c r="R27" s="25"/>
      <c r="S27" s="69">
        <f>SUM(S28:S31)</f>
        <v>0</v>
      </c>
      <c r="T27" s="110">
        <f>SUM(T28:T31)</f>
        <v>0</v>
      </c>
      <c r="U27" s="117">
        <f>SUM(U28:U31)</f>
        <v>0</v>
      </c>
      <c r="V27" s="25"/>
      <c r="W27" s="69">
        <f>SUM(W28:W31)</f>
        <v>0</v>
      </c>
      <c r="X27" s="110">
        <f>SUM(X28:X31)</f>
        <v>0</v>
      </c>
      <c r="Y27" s="117">
        <f>SUM(Y28:Y31)</f>
        <v>0</v>
      </c>
      <c r="Z27" s="25"/>
      <c r="AA27" s="69">
        <f>SUM(AA28:AA31)</f>
        <v>0</v>
      </c>
      <c r="AB27" s="110">
        <f>SUM(AB28:AB31)</f>
        <v>0</v>
      </c>
      <c r="AC27" s="124">
        <f>SUM(AC28:AC31)</f>
        <v>0</v>
      </c>
      <c r="AD27" s="87" t="s">
        <v>117</v>
      </c>
      <c r="AE27" s="85">
        <f>+C27+G27+K27+O27+S27+AA27</f>
        <v>0</v>
      </c>
      <c r="AF27" s="26"/>
      <c r="AG27" s="69">
        <f>SUM(AG28:AG31)</f>
        <v>36000</v>
      </c>
      <c r="AH27" s="110">
        <f>SUM(AH28:AH31)</f>
        <v>36000</v>
      </c>
      <c r="AI27" s="117">
        <f>SUM(AI28:AI31)</f>
        <v>31520</v>
      </c>
      <c r="AJ27" s="29"/>
      <c r="AK27" s="69">
        <f>SUM(AK28:AK31)</f>
        <v>0</v>
      </c>
      <c r="AL27" s="110">
        <f>SUM(AL28:AL31)</f>
        <v>0</v>
      </c>
      <c r="AM27" s="124">
        <f>SUM(AM28:AM31)</f>
        <v>0</v>
      </c>
      <c r="AN27" s="95" t="s">
        <v>117</v>
      </c>
      <c r="AO27" s="96">
        <f>+AG27+AK27</f>
        <v>36000</v>
      </c>
      <c r="AP27" s="102" t="s">
        <v>117</v>
      </c>
      <c r="AQ27" s="152">
        <f>+AE27+AO27</f>
        <v>36000</v>
      </c>
    </row>
    <row r="28" spans="1:43" ht="14.25" customHeight="1" x14ac:dyDescent="0.15">
      <c r="A28" s="14" t="s">
        <v>18</v>
      </c>
      <c r="B28" s="32"/>
      <c r="C28" s="65"/>
      <c r="D28" s="107"/>
      <c r="E28" s="114"/>
      <c r="F28" s="33"/>
      <c r="G28" s="65"/>
      <c r="H28" s="107"/>
      <c r="I28" s="114"/>
      <c r="J28" s="33" t="s">
        <v>68</v>
      </c>
      <c r="K28" s="65"/>
      <c r="L28" s="107">
        <v>3000</v>
      </c>
      <c r="M28" s="114">
        <v>2250</v>
      </c>
      <c r="N28" s="33"/>
      <c r="O28" s="65"/>
      <c r="P28" s="107"/>
      <c r="Q28" s="114"/>
      <c r="R28" s="33"/>
      <c r="S28" s="65"/>
      <c r="T28" s="107"/>
      <c r="U28" s="114"/>
      <c r="V28" s="33"/>
      <c r="W28" s="65"/>
      <c r="X28" s="107"/>
      <c r="Y28" s="114"/>
      <c r="Z28" s="33"/>
      <c r="AA28" s="65"/>
      <c r="AB28" s="107"/>
      <c r="AC28" s="125"/>
      <c r="AD28" s="129" t="s">
        <v>118</v>
      </c>
      <c r="AE28" s="130">
        <f>+D27+H27+L27+P27+T27+X27+AB27</f>
        <v>15000</v>
      </c>
      <c r="AF28" s="34" t="s">
        <v>19</v>
      </c>
      <c r="AG28" s="65">
        <v>36000</v>
      </c>
      <c r="AH28" s="107">
        <v>36000</v>
      </c>
      <c r="AI28" s="114">
        <v>31520</v>
      </c>
      <c r="AJ28" s="40"/>
      <c r="AK28" s="65"/>
      <c r="AL28" s="107"/>
      <c r="AM28" s="125"/>
      <c r="AN28" s="137" t="s">
        <v>118</v>
      </c>
      <c r="AO28" s="138">
        <f>+AH27+AL27</f>
        <v>36000</v>
      </c>
      <c r="AP28" s="141" t="s">
        <v>118</v>
      </c>
      <c r="AQ28" s="149">
        <f>+AE28+AO28</f>
        <v>51000</v>
      </c>
    </row>
    <row r="29" spans="1:43" ht="14.25" customHeight="1" x14ac:dyDescent="0.15">
      <c r="A29" s="14" t="s">
        <v>19</v>
      </c>
      <c r="B29" s="35"/>
      <c r="C29" s="67"/>
      <c r="D29" s="108"/>
      <c r="E29" s="115"/>
      <c r="F29" s="36"/>
      <c r="G29" s="67"/>
      <c r="H29" s="108"/>
      <c r="I29" s="115"/>
      <c r="J29" s="36" t="s">
        <v>69</v>
      </c>
      <c r="K29" s="67"/>
      <c r="L29" s="108">
        <v>12000</v>
      </c>
      <c r="M29" s="115">
        <v>15120</v>
      </c>
      <c r="N29" s="36"/>
      <c r="O29" s="67"/>
      <c r="P29" s="108"/>
      <c r="Q29" s="115"/>
      <c r="R29" s="36"/>
      <c r="S29" s="67"/>
      <c r="T29" s="108"/>
      <c r="U29" s="115"/>
      <c r="V29" s="36"/>
      <c r="W29" s="67"/>
      <c r="X29" s="108"/>
      <c r="Y29" s="115"/>
      <c r="Z29" s="36"/>
      <c r="AA29" s="67"/>
      <c r="AB29" s="108"/>
      <c r="AC29" s="126"/>
      <c r="AD29" s="131" t="s">
        <v>119</v>
      </c>
      <c r="AE29" s="132">
        <f>+E27+I27+M27+Q27+U27+Y27+AC27</f>
        <v>17370</v>
      </c>
      <c r="AF29" s="37" t="s">
        <v>74</v>
      </c>
      <c r="AG29" s="67"/>
      <c r="AH29" s="108"/>
      <c r="AI29" s="115"/>
      <c r="AJ29" s="37"/>
      <c r="AK29" s="67"/>
      <c r="AL29" s="108"/>
      <c r="AM29" s="126"/>
      <c r="AN29" s="139" t="s">
        <v>119</v>
      </c>
      <c r="AO29" s="140">
        <f>+AI27+AM27</f>
        <v>31520</v>
      </c>
      <c r="AP29" s="142" t="s">
        <v>119</v>
      </c>
      <c r="AQ29" s="150">
        <f>+AE29+AO29</f>
        <v>48890</v>
      </c>
    </row>
    <row r="30" spans="1:43" ht="14.25" customHeight="1" x14ac:dyDescent="0.15">
      <c r="A30" s="14" t="s">
        <v>22</v>
      </c>
      <c r="B30" s="35"/>
      <c r="C30" s="67"/>
      <c r="D30" s="108"/>
      <c r="E30" s="115"/>
      <c r="F30" s="36"/>
      <c r="G30" s="67"/>
      <c r="H30" s="108"/>
      <c r="I30" s="115"/>
      <c r="J30" s="36"/>
      <c r="K30" s="67"/>
      <c r="L30" s="108"/>
      <c r="M30" s="115"/>
      <c r="N30" s="36"/>
      <c r="O30" s="67"/>
      <c r="P30" s="108"/>
      <c r="Q30" s="115"/>
      <c r="R30" s="36"/>
      <c r="S30" s="67"/>
      <c r="T30" s="108"/>
      <c r="U30" s="115"/>
      <c r="V30" s="36"/>
      <c r="W30" s="67"/>
      <c r="X30" s="108"/>
      <c r="Y30" s="115"/>
      <c r="Z30" s="36"/>
      <c r="AA30" s="67"/>
      <c r="AB30" s="108"/>
      <c r="AC30" s="126"/>
      <c r="AD30" s="75"/>
      <c r="AE30" s="72"/>
      <c r="AF30" s="37"/>
      <c r="AG30" s="67"/>
      <c r="AH30" s="108"/>
      <c r="AI30" s="115"/>
      <c r="AJ30" s="37"/>
      <c r="AK30" s="67"/>
      <c r="AL30" s="108"/>
      <c r="AM30" s="126"/>
      <c r="AN30" s="81"/>
      <c r="AO30" s="78"/>
      <c r="AP30" s="98"/>
      <c r="AQ30" s="57"/>
    </row>
    <row r="31" spans="1:43" ht="14.25" customHeight="1" x14ac:dyDescent="0.15">
      <c r="A31" s="15" t="s">
        <v>34</v>
      </c>
      <c r="B31" s="8"/>
      <c r="C31" s="68"/>
      <c r="D31" s="109"/>
      <c r="E31" s="116"/>
      <c r="F31" s="23"/>
      <c r="G31" s="68"/>
      <c r="H31" s="109"/>
      <c r="I31" s="116"/>
      <c r="J31" s="23"/>
      <c r="K31" s="68"/>
      <c r="L31" s="109"/>
      <c r="M31" s="116"/>
      <c r="N31" s="23"/>
      <c r="O31" s="68"/>
      <c r="P31" s="109"/>
      <c r="Q31" s="116"/>
      <c r="R31" s="23"/>
      <c r="S31" s="68"/>
      <c r="T31" s="109"/>
      <c r="U31" s="116"/>
      <c r="V31" s="23"/>
      <c r="W31" s="68"/>
      <c r="X31" s="109"/>
      <c r="Y31" s="116"/>
      <c r="Z31" s="23"/>
      <c r="AA31" s="68"/>
      <c r="AB31" s="109"/>
      <c r="AC31" s="127"/>
      <c r="AD31" s="90"/>
      <c r="AE31" s="91"/>
      <c r="AF31" s="24"/>
      <c r="AG31" s="68"/>
      <c r="AH31" s="109"/>
      <c r="AI31" s="116"/>
      <c r="AJ31" s="24"/>
      <c r="AK31" s="68"/>
      <c r="AL31" s="109"/>
      <c r="AM31" s="127"/>
      <c r="AN31" s="82"/>
      <c r="AO31" s="79"/>
      <c r="AP31" s="99"/>
      <c r="AQ31" s="153"/>
    </row>
    <row r="32" spans="1:43" ht="18" customHeight="1" x14ac:dyDescent="0.15">
      <c r="A32" s="19" t="s">
        <v>23</v>
      </c>
      <c r="B32" s="20"/>
      <c r="C32" s="69">
        <f>SUM(C33:C36)</f>
        <v>0</v>
      </c>
      <c r="D32" s="110">
        <f>SUM(D33:D36)</f>
        <v>18000</v>
      </c>
      <c r="E32" s="117">
        <f>SUM(E33:E36)</f>
        <v>0</v>
      </c>
      <c r="F32" s="25"/>
      <c r="G32" s="69">
        <f>SUM(G33:G36)</f>
        <v>0</v>
      </c>
      <c r="H32" s="110">
        <f>SUM(H33:H36)</f>
        <v>0</v>
      </c>
      <c r="I32" s="117">
        <f>SUM(I33:I36)</f>
        <v>0</v>
      </c>
      <c r="J32" s="25"/>
      <c r="K32" s="69">
        <f>SUM(K33:K36)</f>
        <v>0</v>
      </c>
      <c r="L32" s="110">
        <f>SUM(L33:L36)</f>
        <v>30000</v>
      </c>
      <c r="M32" s="117">
        <f>SUM(M33:M36)</f>
        <v>27000</v>
      </c>
      <c r="N32" s="25"/>
      <c r="O32" s="69">
        <f>SUM(O33:O36)</f>
        <v>0</v>
      </c>
      <c r="P32" s="110">
        <f>SUM(P33:P36)</f>
        <v>0</v>
      </c>
      <c r="Q32" s="117">
        <f>SUM(Q33:Q36)</f>
        <v>0</v>
      </c>
      <c r="R32" s="25"/>
      <c r="S32" s="69">
        <f>SUM(S33:S36)</f>
        <v>0</v>
      </c>
      <c r="T32" s="110">
        <f>SUM(T33:T36)</f>
        <v>0</v>
      </c>
      <c r="U32" s="117">
        <f>SUM(U33:U36)</f>
        <v>0</v>
      </c>
      <c r="V32" s="26"/>
      <c r="W32" s="69">
        <f>SUM(W33:W36)</f>
        <v>0</v>
      </c>
      <c r="X32" s="110">
        <f>SUM(X33:X36)</f>
        <v>0</v>
      </c>
      <c r="Y32" s="117">
        <f>SUM(Y33:Y36)</f>
        <v>0</v>
      </c>
      <c r="Z32" s="26"/>
      <c r="AA32" s="69">
        <f>SUM(AA33:AA36)</f>
        <v>0</v>
      </c>
      <c r="AB32" s="110">
        <f>SUM(AB33:AB36)</f>
        <v>0</v>
      </c>
      <c r="AC32" s="124">
        <f>SUM(AC33:AC36)</f>
        <v>0</v>
      </c>
      <c r="AD32" s="87" t="s">
        <v>117</v>
      </c>
      <c r="AE32" s="85">
        <f>+C32+G32+K32+O32+S32+AA32</f>
        <v>0</v>
      </c>
      <c r="AF32" s="26"/>
      <c r="AG32" s="69">
        <f>SUM(AG33:AG36)</f>
        <v>0</v>
      </c>
      <c r="AH32" s="110">
        <f>SUM(AH33:AH36)</f>
        <v>0</v>
      </c>
      <c r="AI32" s="117">
        <f>SUM(AI33:AI36)</f>
        <v>0</v>
      </c>
      <c r="AJ32" s="30"/>
      <c r="AK32" s="69">
        <f>SUM(AK33:AK36)</f>
        <v>0</v>
      </c>
      <c r="AL32" s="110">
        <f>SUM(AL33:AL36)</f>
        <v>0</v>
      </c>
      <c r="AM32" s="124">
        <f>SUM(AM33:AM36)</f>
        <v>0</v>
      </c>
      <c r="AN32" s="95" t="s">
        <v>117</v>
      </c>
      <c r="AO32" s="96">
        <f>+AG32+AK32</f>
        <v>0</v>
      </c>
      <c r="AP32" s="102" t="s">
        <v>117</v>
      </c>
      <c r="AQ32" s="152">
        <f>+AE32+AO32</f>
        <v>0</v>
      </c>
    </row>
    <row r="33" spans="1:43" ht="14.25" customHeight="1" x14ac:dyDescent="0.15">
      <c r="A33" s="14" t="s">
        <v>24</v>
      </c>
      <c r="B33" s="32" t="s">
        <v>58</v>
      </c>
      <c r="C33" s="65"/>
      <c r="D33" s="107">
        <v>18000</v>
      </c>
      <c r="E33" s="114">
        <v>0</v>
      </c>
      <c r="F33" s="33"/>
      <c r="G33" s="65"/>
      <c r="H33" s="107"/>
      <c r="I33" s="114"/>
      <c r="J33" s="33" t="s">
        <v>24</v>
      </c>
      <c r="K33" s="65"/>
      <c r="L33" s="107">
        <v>30000</v>
      </c>
      <c r="M33" s="114">
        <v>27000</v>
      </c>
      <c r="N33" s="33"/>
      <c r="O33" s="65"/>
      <c r="P33" s="107"/>
      <c r="Q33" s="114"/>
      <c r="R33" s="33"/>
      <c r="S33" s="65"/>
      <c r="T33" s="107"/>
      <c r="U33" s="114"/>
      <c r="V33" s="33"/>
      <c r="W33" s="65"/>
      <c r="X33" s="107"/>
      <c r="Y33" s="114"/>
      <c r="Z33" s="33"/>
      <c r="AA33" s="65"/>
      <c r="AB33" s="107"/>
      <c r="AC33" s="125"/>
      <c r="AD33" s="129" t="s">
        <v>118</v>
      </c>
      <c r="AE33" s="130">
        <f>+D32+H32+L32+P32+T32+X32+AB32</f>
        <v>48000</v>
      </c>
      <c r="AF33" s="34"/>
      <c r="AG33" s="65"/>
      <c r="AH33" s="107"/>
      <c r="AI33" s="114"/>
      <c r="AJ33" s="38"/>
      <c r="AK33" s="65"/>
      <c r="AL33" s="107"/>
      <c r="AM33" s="125"/>
      <c r="AN33" s="137" t="s">
        <v>118</v>
      </c>
      <c r="AO33" s="138">
        <f>+AH32+AL32</f>
        <v>0</v>
      </c>
      <c r="AP33" s="141" t="s">
        <v>118</v>
      </c>
      <c r="AQ33" s="149">
        <f>+AE33+AO33</f>
        <v>48000</v>
      </c>
    </row>
    <row r="34" spans="1:43" ht="14.25" customHeight="1" x14ac:dyDescent="0.15">
      <c r="A34" s="14" t="s">
        <v>25</v>
      </c>
      <c r="B34" s="35"/>
      <c r="C34" s="67"/>
      <c r="D34" s="108"/>
      <c r="E34" s="115"/>
      <c r="F34" s="36"/>
      <c r="G34" s="67"/>
      <c r="H34" s="108"/>
      <c r="I34" s="115"/>
      <c r="J34" s="36"/>
      <c r="K34" s="67"/>
      <c r="L34" s="108"/>
      <c r="M34" s="115"/>
      <c r="N34" s="36"/>
      <c r="O34" s="67"/>
      <c r="P34" s="108"/>
      <c r="Q34" s="115"/>
      <c r="R34" s="36"/>
      <c r="S34" s="67"/>
      <c r="T34" s="108"/>
      <c r="U34" s="115"/>
      <c r="V34" s="36"/>
      <c r="W34" s="67"/>
      <c r="X34" s="108"/>
      <c r="Y34" s="115"/>
      <c r="Z34" s="36"/>
      <c r="AA34" s="67"/>
      <c r="AB34" s="108"/>
      <c r="AC34" s="126"/>
      <c r="AD34" s="131" t="s">
        <v>119</v>
      </c>
      <c r="AE34" s="132">
        <f>+E32+I32+M32+Q32+U32+Y32+AC32</f>
        <v>27000</v>
      </c>
      <c r="AF34" s="37"/>
      <c r="AG34" s="67"/>
      <c r="AH34" s="108"/>
      <c r="AI34" s="115"/>
      <c r="AJ34" s="36"/>
      <c r="AK34" s="67"/>
      <c r="AL34" s="108"/>
      <c r="AM34" s="126"/>
      <c r="AN34" s="139" t="s">
        <v>119</v>
      </c>
      <c r="AO34" s="140">
        <f>+AI32+AM32</f>
        <v>0</v>
      </c>
      <c r="AP34" s="142" t="s">
        <v>119</v>
      </c>
      <c r="AQ34" s="150">
        <f>+AE34+AO34</f>
        <v>27000</v>
      </c>
    </row>
    <row r="35" spans="1:43" ht="14.25" customHeight="1" x14ac:dyDescent="0.15">
      <c r="A35" s="14" t="s">
        <v>26</v>
      </c>
      <c r="B35" s="35"/>
      <c r="C35" s="67"/>
      <c r="D35" s="108"/>
      <c r="E35" s="115"/>
      <c r="F35" s="36"/>
      <c r="G35" s="67"/>
      <c r="H35" s="108"/>
      <c r="I35" s="115"/>
      <c r="J35" s="36"/>
      <c r="K35" s="67"/>
      <c r="L35" s="108"/>
      <c r="M35" s="115"/>
      <c r="N35" s="36"/>
      <c r="O35" s="67"/>
      <c r="P35" s="108"/>
      <c r="Q35" s="115"/>
      <c r="R35" s="36"/>
      <c r="S35" s="67"/>
      <c r="T35" s="108"/>
      <c r="U35" s="115"/>
      <c r="V35" s="36"/>
      <c r="W35" s="67"/>
      <c r="X35" s="108"/>
      <c r="Y35" s="115"/>
      <c r="Z35" s="36"/>
      <c r="AA35" s="67"/>
      <c r="AB35" s="108"/>
      <c r="AC35" s="126"/>
      <c r="AD35" s="75"/>
      <c r="AE35" s="72"/>
      <c r="AF35" s="37"/>
      <c r="AG35" s="67"/>
      <c r="AH35" s="108"/>
      <c r="AI35" s="115"/>
      <c r="AJ35" s="36"/>
      <c r="AK35" s="67"/>
      <c r="AL35" s="108"/>
      <c r="AM35" s="126"/>
      <c r="AN35" s="81"/>
      <c r="AO35" s="78"/>
      <c r="AP35" s="98"/>
      <c r="AQ35" s="57"/>
    </row>
    <row r="36" spans="1:43" ht="14.25" customHeight="1" x14ac:dyDescent="0.15">
      <c r="A36" s="15" t="s">
        <v>33</v>
      </c>
      <c r="B36" s="8"/>
      <c r="C36" s="68"/>
      <c r="D36" s="109"/>
      <c r="E36" s="116"/>
      <c r="F36" s="23"/>
      <c r="G36" s="68"/>
      <c r="H36" s="109"/>
      <c r="I36" s="116"/>
      <c r="J36" s="23"/>
      <c r="K36" s="68"/>
      <c r="L36" s="109"/>
      <c r="M36" s="116"/>
      <c r="N36" s="23"/>
      <c r="O36" s="68"/>
      <c r="P36" s="109"/>
      <c r="Q36" s="116"/>
      <c r="R36" s="23"/>
      <c r="S36" s="68"/>
      <c r="T36" s="109"/>
      <c r="U36" s="116"/>
      <c r="V36" s="23"/>
      <c r="W36" s="68"/>
      <c r="X36" s="109"/>
      <c r="Y36" s="116"/>
      <c r="Z36" s="23"/>
      <c r="AA36" s="68"/>
      <c r="AB36" s="109"/>
      <c r="AC36" s="127"/>
      <c r="AD36" s="77"/>
      <c r="AE36" s="73"/>
      <c r="AF36" s="24"/>
      <c r="AG36" s="68"/>
      <c r="AH36" s="109"/>
      <c r="AI36" s="116"/>
      <c r="AJ36" s="23"/>
      <c r="AK36" s="68"/>
      <c r="AL36" s="109"/>
      <c r="AM36" s="127"/>
      <c r="AN36" s="82"/>
      <c r="AO36" s="79"/>
      <c r="AP36" s="99"/>
      <c r="AQ36" s="153"/>
    </row>
    <row r="37" spans="1:43" ht="18" customHeight="1" x14ac:dyDescent="0.15">
      <c r="A37" s="19" t="s">
        <v>27</v>
      </c>
      <c r="B37" s="20"/>
      <c r="C37" s="69">
        <f>SUM(C38:C42)</f>
        <v>0</v>
      </c>
      <c r="D37" s="110">
        <f>SUM(D38:D42)</f>
        <v>2000</v>
      </c>
      <c r="E37" s="117">
        <f>SUM(E38:E42)</f>
        <v>150</v>
      </c>
      <c r="F37" s="25"/>
      <c r="G37" s="69">
        <f>SUM(G38:G42)</f>
        <v>0</v>
      </c>
      <c r="H37" s="110">
        <f>SUM(H38:H42)</f>
        <v>0</v>
      </c>
      <c r="I37" s="117">
        <f>SUM(I38:I42)</f>
        <v>0</v>
      </c>
      <c r="J37" s="25"/>
      <c r="K37" s="69">
        <f>SUM(K38:K42)</f>
        <v>0</v>
      </c>
      <c r="L37" s="110">
        <f>SUM(L38:L42)</f>
        <v>40000</v>
      </c>
      <c r="M37" s="117">
        <f>SUM(M38:M42)</f>
        <v>32400</v>
      </c>
      <c r="N37" s="25"/>
      <c r="O37" s="69">
        <f>SUM(O38:O42)</f>
        <v>0</v>
      </c>
      <c r="P37" s="110">
        <f>SUM(P38:P42)</f>
        <v>2000</v>
      </c>
      <c r="Q37" s="117">
        <f>SUM(Q38:Q42)</f>
        <v>1800</v>
      </c>
      <c r="R37" s="25"/>
      <c r="S37" s="69">
        <f>SUM(S38:S42)</f>
        <v>0</v>
      </c>
      <c r="T37" s="110">
        <f>SUM(T38:T42)</f>
        <v>15000</v>
      </c>
      <c r="U37" s="117">
        <f>SUM(U38:U42)</f>
        <v>10000</v>
      </c>
      <c r="V37" s="25"/>
      <c r="W37" s="69">
        <f>SUM(W38:W42)</f>
        <v>0</v>
      </c>
      <c r="X37" s="110">
        <f>SUM(X38:X42)</f>
        <v>0</v>
      </c>
      <c r="Y37" s="117">
        <f>SUM(Y38:Y42)</f>
        <v>0</v>
      </c>
      <c r="Z37" s="25"/>
      <c r="AA37" s="69">
        <f>SUM(AA38:AA42)</f>
        <v>0</v>
      </c>
      <c r="AB37" s="110">
        <f>SUM(AB38:AB42)</f>
        <v>0</v>
      </c>
      <c r="AC37" s="124">
        <f>SUM(AC38:AC42)</f>
        <v>0</v>
      </c>
      <c r="AD37" s="87" t="s">
        <v>117</v>
      </c>
      <c r="AE37" s="85">
        <f>+C37+G37+K37+O37+S37+AA37</f>
        <v>0</v>
      </c>
      <c r="AF37" s="26"/>
      <c r="AG37" s="69">
        <f>SUM(AG38:AG42)</f>
        <v>135000</v>
      </c>
      <c r="AH37" s="110">
        <f>SUM(AH38:AH42)</f>
        <v>135000</v>
      </c>
      <c r="AI37" s="117">
        <f>SUM(AI38:AI42)</f>
        <v>135000</v>
      </c>
      <c r="AJ37" s="25"/>
      <c r="AK37" s="69">
        <f>SUM(AK38:AK42)</f>
        <v>0</v>
      </c>
      <c r="AL37" s="110">
        <f>SUM(AL38:AL42)</f>
        <v>0</v>
      </c>
      <c r="AM37" s="124">
        <f>SUM(AM38:AM42)</f>
        <v>0</v>
      </c>
      <c r="AN37" s="95" t="s">
        <v>117</v>
      </c>
      <c r="AO37" s="96">
        <f>+AG37+AK37</f>
        <v>135000</v>
      </c>
      <c r="AP37" s="102" t="s">
        <v>117</v>
      </c>
      <c r="AQ37" s="152">
        <f>+AE37+AO37</f>
        <v>135000</v>
      </c>
    </row>
    <row r="38" spans="1:43" ht="14.25" customHeight="1" x14ac:dyDescent="0.15">
      <c r="A38" s="14" t="s">
        <v>28</v>
      </c>
      <c r="B38" s="32" t="s">
        <v>59</v>
      </c>
      <c r="C38" s="65"/>
      <c r="D38" s="107">
        <v>2000</v>
      </c>
      <c r="E38" s="114">
        <v>150</v>
      </c>
      <c r="F38" s="33"/>
      <c r="G38" s="65"/>
      <c r="H38" s="107"/>
      <c r="I38" s="114"/>
      <c r="J38" s="33" t="s">
        <v>70</v>
      </c>
      <c r="K38" s="65"/>
      <c r="L38" s="107">
        <v>15000</v>
      </c>
      <c r="M38" s="114">
        <v>10800</v>
      </c>
      <c r="N38" s="33" t="s">
        <v>121</v>
      </c>
      <c r="O38" s="65"/>
      <c r="P38" s="107">
        <v>2000</v>
      </c>
      <c r="Q38" s="114">
        <v>1800</v>
      </c>
      <c r="R38" s="33" t="s">
        <v>84</v>
      </c>
      <c r="S38" s="65"/>
      <c r="T38" s="107">
        <v>15000</v>
      </c>
      <c r="U38" s="114">
        <v>10000</v>
      </c>
      <c r="V38" s="33"/>
      <c r="W38" s="65"/>
      <c r="X38" s="107"/>
      <c r="Y38" s="114"/>
      <c r="Z38" s="33"/>
      <c r="AA38" s="65"/>
      <c r="AB38" s="107"/>
      <c r="AC38" s="125"/>
      <c r="AD38" s="129" t="s">
        <v>118</v>
      </c>
      <c r="AE38" s="130">
        <f>+D37+H37+L37+P37+T37+X37+AB37</f>
        <v>59000</v>
      </c>
      <c r="AF38" s="34" t="s">
        <v>72</v>
      </c>
      <c r="AG38" s="65">
        <v>120000</v>
      </c>
      <c r="AH38" s="107">
        <v>120000</v>
      </c>
      <c r="AI38" s="114">
        <v>120000</v>
      </c>
      <c r="AJ38" s="33"/>
      <c r="AK38" s="65"/>
      <c r="AL38" s="107"/>
      <c r="AM38" s="125"/>
      <c r="AN38" s="137" t="s">
        <v>118</v>
      </c>
      <c r="AO38" s="138">
        <f>+AH37+AL37</f>
        <v>135000</v>
      </c>
      <c r="AP38" s="141" t="s">
        <v>118</v>
      </c>
      <c r="AQ38" s="149">
        <f>+AE38+AO38</f>
        <v>194000</v>
      </c>
    </row>
    <row r="39" spans="1:43" ht="14.25" customHeight="1" x14ac:dyDescent="0.15">
      <c r="A39" s="14" t="s">
        <v>29</v>
      </c>
      <c r="B39" s="35"/>
      <c r="C39" s="67"/>
      <c r="D39" s="108"/>
      <c r="E39" s="115"/>
      <c r="F39" s="36"/>
      <c r="G39" s="67"/>
      <c r="H39" s="108"/>
      <c r="I39" s="115"/>
      <c r="J39" s="36" t="s">
        <v>71</v>
      </c>
      <c r="K39" s="67"/>
      <c r="L39" s="108">
        <v>25000</v>
      </c>
      <c r="M39" s="115">
        <v>21600</v>
      </c>
      <c r="N39" s="36"/>
      <c r="O39" s="67"/>
      <c r="P39" s="108"/>
      <c r="Q39" s="115"/>
      <c r="R39" s="36"/>
      <c r="S39" s="67"/>
      <c r="T39" s="108"/>
      <c r="U39" s="115"/>
      <c r="V39" s="36"/>
      <c r="W39" s="67"/>
      <c r="X39" s="108"/>
      <c r="Y39" s="115"/>
      <c r="Z39" s="36"/>
      <c r="AA39" s="67"/>
      <c r="AB39" s="108"/>
      <c r="AC39" s="126"/>
      <c r="AD39" s="131" t="s">
        <v>119</v>
      </c>
      <c r="AE39" s="132">
        <f>+E37+I37+M37+Q37+U37+Y37+AC37</f>
        <v>44350</v>
      </c>
      <c r="AF39" s="37" t="s">
        <v>73</v>
      </c>
      <c r="AG39" s="67"/>
      <c r="AH39" s="108"/>
      <c r="AI39" s="115"/>
      <c r="AJ39" s="36"/>
      <c r="AK39" s="67"/>
      <c r="AL39" s="108"/>
      <c r="AM39" s="126"/>
      <c r="AN39" s="139" t="s">
        <v>119</v>
      </c>
      <c r="AO39" s="140">
        <f>+AI37+AM37</f>
        <v>135000</v>
      </c>
      <c r="AP39" s="142" t="s">
        <v>119</v>
      </c>
      <c r="AQ39" s="150">
        <f>+AE39+AO39</f>
        <v>179350</v>
      </c>
    </row>
    <row r="40" spans="1:43" ht="14.25" customHeight="1" x14ac:dyDescent="0.15">
      <c r="A40" s="14" t="s">
        <v>30</v>
      </c>
      <c r="B40" s="35"/>
      <c r="C40" s="67"/>
      <c r="D40" s="108"/>
      <c r="E40" s="115"/>
      <c r="F40" s="36"/>
      <c r="G40" s="67"/>
      <c r="H40" s="108"/>
      <c r="I40" s="115"/>
      <c r="J40" s="36"/>
      <c r="K40" s="67"/>
      <c r="L40" s="108"/>
      <c r="M40" s="115"/>
      <c r="N40" s="36"/>
      <c r="O40" s="67"/>
      <c r="P40" s="108"/>
      <c r="Q40" s="115"/>
      <c r="R40" s="36"/>
      <c r="S40" s="67"/>
      <c r="T40" s="108"/>
      <c r="U40" s="115"/>
      <c r="V40" s="36"/>
      <c r="W40" s="67"/>
      <c r="X40" s="108"/>
      <c r="Y40" s="115"/>
      <c r="Z40" s="36"/>
      <c r="AA40" s="67"/>
      <c r="AB40" s="108"/>
      <c r="AC40" s="126"/>
      <c r="AD40" s="75"/>
      <c r="AE40" s="72"/>
      <c r="AF40" s="37" t="s">
        <v>83</v>
      </c>
      <c r="AG40" s="67">
        <v>15000</v>
      </c>
      <c r="AH40" s="108">
        <v>15000</v>
      </c>
      <c r="AI40" s="115">
        <v>15000</v>
      </c>
      <c r="AJ40" s="36"/>
      <c r="AK40" s="67"/>
      <c r="AL40" s="108"/>
      <c r="AM40" s="126"/>
      <c r="AN40" s="81"/>
      <c r="AO40" s="78"/>
      <c r="AP40" s="98"/>
      <c r="AQ40" s="57"/>
    </row>
    <row r="41" spans="1:43" ht="14.25" customHeight="1" x14ac:dyDescent="0.15">
      <c r="A41" s="14" t="s">
        <v>31</v>
      </c>
      <c r="B41" s="35"/>
      <c r="C41" s="67"/>
      <c r="D41" s="108"/>
      <c r="E41" s="115"/>
      <c r="F41" s="36"/>
      <c r="G41" s="67"/>
      <c r="H41" s="108"/>
      <c r="I41" s="115"/>
      <c r="J41" s="36"/>
      <c r="K41" s="67"/>
      <c r="L41" s="108"/>
      <c r="M41" s="115"/>
      <c r="N41" s="36"/>
      <c r="O41" s="67"/>
      <c r="P41" s="108"/>
      <c r="Q41" s="115"/>
      <c r="R41" s="36"/>
      <c r="S41" s="67"/>
      <c r="T41" s="108"/>
      <c r="U41" s="115"/>
      <c r="V41" s="36"/>
      <c r="W41" s="67"/>
      <c r="X41" s="108"/>
      <c r="Y41" s="115"/>
      <c r="Z41" s="36"/>
      <c r="AA41" s="67"/>
      <c r="AB41" s="108"/>
      <c r="AC41" s="126"/>
      <c r="AD41" s="75"/>
      <c r="AE41" s="72"/>
      <c r="AF41" s="37"/>
      <c r="AG41" s="67"/>
      <c r="AH41" s="108"/>
      <c r="AI41" s="115"/>
      <c r="AJ41" s="36"/>
      <c r="AK41" s="67"/>
      <c r="AL41" s="108"/>
      <c r="AM41" s="126"/>
      <c r="AN41" s="81"/>
      <c r="AO41" s="78"/>
      <c r="AP41" s="98"/>
      <c r="AQ41" s="57"/>
    </row>
    <row r="42" spans="1:43" ht="14.25" customHeight="1" x14ac:dyDescent="0.15">
      <c r="A42" s="15" t="s">
        <v>32</v>
      </c>
      <c r="B42" s="8"/>
      <c r="C42" s="68"/>
      <c r="D42" s="109"/>
      <c r="E42" s="116"/>
      <c r="F42" s="23"/>
      <c r="G42" s="68"/>
      <c r="H42" s="109"/>
      <c r="I42" s="116"/>
      <c r="J42" s="23"/>
      <c r="K42" s="68"/>
      <c r="L42" s="109"/>
      <c r="M42" s="116"/>
      <c r="N42" s="23"/>
      <c r="O42" s="68"/>
      <c r="P42" s="109"/>
      <c r="Q42" s="116"/>
      <c r="R42" s="23"/>
      <c r="S42" s="68"/>
      <c r="T42" s="109"/>
      <c r="U42" s="116"/>
      <c r="V42" s="23"/>
      <c r="W42" s="68"/>
      <c r="X42" s="109"/>
      <c r="Y42" s="116"/>
      <c r="Z42" s="23"/>
      <c r="AA42" s="68"/>
      <c r="AB42" s="109"/>
      <c r="AC42" s="127"/>
      <c r="AD42" s="77"/>
      <c r="AE42" s="73"/>
      <c r="AF42" s="24"/>
      <c r="AG42" s="68"/>
      <c r="AH42" s="109"/>
      <c r="AI42" s="116"/>
      <c r="AJ42" s="23"/>
      <c r="AK42" s="68"/>
      <c r="AL42" s="109"/>
      <c r="AM42" s="127"/>
      <c r="AN42" s="82"/>
      <c r="AO42" s="79"/>
      <c r="AP42" s="99"/>
      <c r="AQ42" s="153"/>
    </row>
    <row r="43" spans="1:43" ht="18" customHeight="1" x14ac:dyDescent="0.15">
      <c r="A43" s="19" t="s">
        <v>36</v>
      </c>
      <c r="B43" s="20"/>
      <c r="C43" s="69">
        <f>SUM(C44:C47)</f>
        <v>0</v>
      </c>
      <c r="D43" s="110">
        <f>SUM(D44:D47)</f>
        <v>0</v>
      </c>
      <c r="E43" s="117">
        <f>SUM(E44:E47)</f>
        <v>0</v>
      </c>
      <c r="F43" s="25"/>
      <c r="G43" s="69">
        <f>SUM(G44:G47)</f>
        <v>0</v>
      </c>
      <c r="H43" s="110">
        <f>SUM(H44:H47)</f>
        <v>0</v>
      </c>
      <c r="I43" s="117">
        <f>SUM(I44:I47)</f>
        <v>0</v>
      </c>
      <c r="J43" s="25"/>
      <c r="K43" s="69">
        <f>SUM(K44:K47)</f>
        <v>0</v>
      </c>
      <c r="L43" s="110">
        <f>SUM(L44:L47)</f>
        <v>0</v>
      </c>
      <c r="M43" s="117">
        <f>SUM(M44:M47)</f>
        <v>0</v>
      </c>
      <c r="N43" s="25"/>
      <c r="O43" s="69">
        <f>SUM(O44:O47)</f>
        <v>0</v>
      </c>
      <c r="P43" s="110">
        <f>SUM(P44:P47)</f>
        <v>0</v>
      </c>
      <c r="Q43" s="117">
        <f>SUM(Q44:Q47)</f>
        <v>0</v>
      </c>
      <c r="R43" s="25"/>
      <c r="S43" s="69">
        <f>SUM(S44:S47)</f>
        <v>0</v>
      </c>
      <c r="T43" s="110">
        <f>SUM(T44:T47)</f>
        <v>0</v>
      </c>
      <c r="U43" s="117">
        <f>SUM(U44:U47)</f>
        <v>0</v>
      </c>
      <c r="V43" s="25"/>
      <c r="W43" s="69">
        <f>SUM(W44:W47)</f>
        <v>0</v>
      </c>
      <c r="X43" s="110">
        <f>SUM(X44:X47)</f>
        <v>0</v>
      </c>
      <c r="Y43" s="117">
        <f>SUM(Y44:Y47)</f>
        <v>0</v>
      </c>
      <c r="Z43" s="25"/>
      <c r="AA43" s="69">
        <f>SUM(AA44:AA47)</f>
        <v>0</v>
      </c>
      <c r="AB43" s="110">
        <f>SUM(AB44:AB47)</f>
        <v>0</v>
      </c>
      <c r="AC43" s="124">
        <f>SUM(AC44:AC47)</f>
        <v>0</v>
      </c>
      <c r="AD43" s="87" t="s">
        <v>117</v>
      </c>
      <c r="AE43" s="85">
        <f>+C43+G43+K43+O43+S43+AA43</f>
        <v>0</v>
      </c>
      <c r="AF43" s="26"/>
      <c r="AG43" s="69">
        <f>SUM(AG44:AG47)</f>
        <v>0</v>
      </c>
      <c r="AH43" s="110">
        <f>SUM(AH44:AH47)</f>
        <v>0</v>
      </c>
      <c r="AI43" s="117">
        <f>SUM(AI44:AI47)</f>
        <v>0</v>
      </c>
      <c r="AJ43" s="25"/>
      <c r="AK43" s="69">
        <f>SUM(AK44:AK47)</f>
        <v>0</v>
      </c>
      <c r="AL43" s="110">
        <f>SUM(AL44:AL47)</f>
        <v>0</v>
      </c>
      <c r="AM43" s="124">
        <f>SUM(AM44:AM47)</f>
        <v>0</v>
      </c>
      <c r="AN43" s="95" t="s">
        <v>117</v>
      </c>
      <c r="AO43" s="96">
        <f>+AG43+AK43</f>
        <v>0</v>
      </c>
      <c r="AP43" s="102" t="s">
        <v>117</v>
      </c>
      <c r="AQ43" s="152">
        <f>+AE43+AO43</f>
        <v>0</v>
      </c>
    </row>
    <row r="44" spans="1:43" ht="14.25" customHeight="1" x14ac:dyDescent="0.15">
      <c r="A44" s="14" t="s">
        <v>37</v>
      </c>
      <c r="B44" s="32"/>
      <c r="C44" s="65"/>
      <c r="D44" s="107"/>
      <c r="E44" s="114"/>
      <c r="F44" s="33"/>
      <c r="G44" s="65"/>
      <c r="H44" s="107"/>
      <c r="I44" s="114"/>
      <c r="J44" s="33"/>
      <c r="K44" s="65"/>
      <c r="L44" s="107"/>
      <c r="M44" s="114"/>
      <c r="N44" s="33"/>
      <c r="O44" s="65"/>
      <c r="P44" s="107"/>
      <c r="Q44" s="114"/>
      <c r="R44" s="33"/>
      <c r="S44" s="65"/>
      <c r="T44" s="107"/>
      <c r="U44" s="114"/>
      <c r="V44" s="33"/>
      <c r="W44" s="65"/>
      <c r="X44" s="107"/>
      <c r="Y44" s="114"/>
      <c r="Z44" s="33"/>
      <c r="AA44" s="65"/>
      <c r="AB44" s="107"/>
      <c r="AC44" s="125"/>
      <c r="AD44" s="129" t="s">
        <v>118</v>
      </c>
      <c r="AE44" s="130">
        <f>+D43+H43+L43+P43+T43+X43+AB43</f>
        <v>0</v>
      </c>
      <c r="AF44" s="34"/>
      <c r="AG44" s="65"/>
      <c r="AH44" s="107"/>
      <c r="AI44" s="114"/>
      <c r="AJ44" s="38"/>
      <c r="AK44" s="65"/>
      <c r="AL44" s="107"/>
      <c r="AM44" s="125"/>
      <c r="AN44" s="137" t="s">
        <v>118</v>
      </c>
      <c r="AO44" s="138">
        <f>+AH43+AL43</f>
        <v>0</v>
      </c>
      <c r="AP44" s="141" t="s">
        <v>118</v>
      </c>
      <c r="AQ44" s="149">
        <f>+AE44+AO44</f>
        <v>0</v>
      </c>
    </row>
    <row r="45" spans="1:43" ht="14.25" customHeight="1" x14ac:dyDescent="0.15">
      <c r="A45" s="14" t="s">
        <v>38</v>
      </c>
      <c r="B45" s="35"/>
      <c r="C45" s="67"/>
      <c r="D45" s="108"/>
      <c r="E45" s="115"/>
      <c r="F45" s="41"/>
      <c r="G45" s="67"/>
      <c r="H45" s="108"/>
      <c r="I45" s="115"/>
      <c r="J45" s="36"/>
      <c r="K45" s="67"/>
      <c r="L45" s="108"/>
      <c r="M45" s="115"/>
      <c r="N45" s="36"/>
      <c r="O45" s="67"/>
      <c r="P45" s="108"/>
      <c r="Q45" s="115"/>
      <c r="R45" s="36"/>
      <c r="S45" s="67"/>
      <c r="T45" s="108"/>
      <c r="U45" s="115"/>
      <c r="V45" s="36"/>
      <c r="W45" s="67"/>
      <c r="X45" s="108"/>
      <c r="Y45" s="115"/>
      <c r="Z45" s="36"/>
      <c r="AA45" s="67"/>
      <c r="AB45" s="108"/>
      <c r="AC45" s="126"/>
      <c r="AD45" s="131" t="s">
        <v>119</v>
      </c>
      <c r="AE45" s="132">
        <f>+E43+I43+M43+Q43+U43+Y43+AC43</f>
        <v>0</v>
      </c>
      <c r="AF45" s="37"/>
      <c r="AG45" s="67"/>
      <c r="AH45" s="108"/>
      <c r="AI45" s="115"/>
      <c r="AJ45" s="36"/>
      <c r="AK45" s="67"/>
      <c r="AL45" s="108"/>
      <c r="AM45" s="126"/>
      <c r="AN45" s="139" t="s">
        <v>119</v>
      </c>
      <c r="AO45" s="140">
        <f>+AI43+AM43</f>
        <v>0</v>
      </c>
      <c r="AP45" s="142" t="s">
        <v>119</v>
      </c>
      <c r="AQ45" s="150">
        <f>+AE45+AO45</f>
        <v>0</v>
      </c>
    </row>
    <row r="46" spans="1:43" ht="14.25" customHeight="1" x14ac:dyDescent="0.15">
      <c r="A46" s="14" t="s">
        <v>33</v>
      </c>
      <c r="B46" s="35"/>
      <c r="C46" s="67"/>
      <c r="D46" s="108"/>
      <c r="E46" s="115"/>
      <c r="F46" s="36"/>
      <c r="G46" s="67"/>
      <c r="H46" s="108"/>
      <c r="I46" s="115"/>
      <c r="J46" s="41"/>
      <c r="K46" s="67"/>
      <c r="L46" s="108"/>
      <c r="M46" s="115"/>
      <c r="N46" s="36"/>
      <c r="O46" s="67"/>
      <c r="P46" s="108"/>
      <c r="Q46" s="115"/>
      <c r="R46" s="36"/>
      <c r="S46" s="67"/>
      <c r="T46" s="108"/>
      <c r="U46" s="115"/>
      <c r="V46" s="36"/>
      <c r="W46" s="67"/>
      <c r="X46" s="108"/>
      <c r="Y46" s="115"/>
      <c r="Z46" s="36"/>
      <c r="AA46" s="67"/>
      <c r="AB46" s="108"/>
      <c r="AC46" s="126"/>
      <c r="AD46" s="75"/>
      <c r="AE46" s="72"/>
      <c r="AF46" s="37"/>
      <c r="AG46" s="67"/>
      <c r="AH46" s="108"/>
      <c r="AI46" s="115"/>
      <c r="AJ46" s="41"/>
      <c r="AK46" s="67"/>
      <c r="AL46" s="108"/>
      <c r="AM46" s="126"/>
      <c r="AN46" s="81"/>
      <c r="AO46" s="78"/>
      <c r="AP46" s="98"/>
      <c r="AQ46" s="57"/>
    </row>
    <row r="47" spans="1:43" ht="14.25" customHeight="1" x14ac:dyDescent="0.15">
      <c r="A47" s="15"/>
      <c r="B47" s="8"/>
      <c r="C47" s="68"/>
      <c r="D47" s="109"/>
      <c r="E47" s="116"/>
      <c r="F47" s="23"/>
      <c r="G47" s="68"/>
      <c r="H47" s="109"/>
      <c r="I47" s="116"/>
      <c r="J47" s="28"/>
      <c r="K47" s="68"/>
      <c r="L47" s="109"/>
      <c r="M47" s="116"/>
      <c r="N47" s="23"/>
      <c r="O47" s="68"/>
      <c r="P47" s="109"/>
      <c r="Q47" s="116"/>
      <c r="R47" s="23"/>
      <c r="S47" s="68"/>
      <c r="T47" s="109"/>
      <c r="U47" s="116"/>
      <c r="V47" s="23"/>
      <c r="W47" s="68"/>
      <c r="X47" s="109"/>
      <c r="Y47" s="116"/>
      <c r="Z47" s="23"/>
      <c r="AA47" s="68"/>
      <c r="AB47" s="109"/>
      <c r="AC47" s="127"/>
      <c r="AD47" s="77"/>
      <c r="AE47" s="73"/>
      <c r="AF47" s="24"/>
      <c r="AG47" s="68"/>
      <c r="AH47" s="109"/>
      <c r="AI47" s="116"/>
      <c r="AJ47" s="28"/>
      <c r="AK47" s="68"/>
      <c r="AL47" s="109"/>
      <c r="AM47" s="127"/>
      <c r="AN47" s="82"/>
      <c r="AO47" s="79"/>
      <c r="AP47" s="99"/>
      <c r="AQ47" s="153"/>
    </row>
    <row r="48" spans="1:43" ht="18" customHeight="1" x14ac:dyDescent="0.15">
      <c r="A48" s="19" t="s">
        <v>39</v>
      </c>
      <c r="B48" s="20"/>
      <c r="C48" s="69">
        <f>SUM(C49:C52)</f>
        <v>0</v>
      </c>
      <c r="D48" s="110">
        <f>SUM(D49:D52)</f>
        <v>0</v>
      </c>
      <c r="E48" s="117">
        <f>SUM(E49:E52)</f>
        <v>0</v>
      </c>
      <c r="F48" s="25"/>
      <c r="G48" s="69">
        <f>SUM(G49:G52)</f>
        <v>0</v>
      </c>
      <c r="H48" s="110">
        <f>SUM(H49:H52)</f>
        <v>0</v>
      </c>
      <c r="I48" s="117">
        <f>SUM(I49:I52)</f>
        <v>0</v>
      </c>
      <c r="J48" s="25"/>
      <c r="K48" s="69">
        <f>SUM(K49:K52)</f>
        <v>0</v>
      </c>
      <c r="L48" s="110">
        <f>SUM(L49:L52)</f>
        <v>0</v>
      </c>
      <c r="M48" s="117">
        <f>SUM(M49:M52)</f>
        <v>0</v>
      </c>
      <c r="N48" s="25"/>
      <c r="O48" s="69">
        <f>SUM(O49:O52)</f>
        <v>0</v>
      </c>
      <c r="P48" s="110">
        <f>SUM(P49:P52)</f>
        <v>0</v>
      </c>
      <c r="Q48" s="117">
        <f>SUM(Q49:Q52)</f>
        <v>0</v>
      </c>
      <c r="R48" s="25"/>
      <c r="S48" s="69">
        <f>SUM(S49:S52)</f>
        <v>0</v>
      </c>
      <c r="T48" s="110">
        <f>SUM(T49:T52)</f>
        <v>0</v>
      </c>
      <c r="U48" s="117">
        <f>SUM(U49:U52)</f>
        <v>0</v>
      </c>
      <c r="V48" s="25"/>
      <c r="W48" s="69">
        <f>SUM(W49:W52)</f>
        <v>0</v>
      </c>
      <c r="X48" s="110">
        <f>SUM(X49:X52)</f>
        <v>0</v>
      </c>
      <c r="Y48" s="117">
        <f>SUM(Y49:Y52)</f>
        <v>0</v>
      </c>
      <c r="Z48" s="25"/>
      <c r="AA48" s="69">
        <f>SUM(AA49:AA52)</f>
        <v>0</v>
      </c>
      <c r="AB48" s="110">
        <f>SUM(AB49:AB52)</f>
        <v>0</v>
      </c>
      <c r="AC48" s="124">
        <f>SUM(AC49:AC52)</f>
        <v>0</v>
      </c>
      <c r="AD48" s="87" t="s">
        <v>117</v>
      </c>
      <c r="AE48" s="85">
        <f>+C48+G48+K48+O48+S48+AA48</f>
        <v>0</v>
      </c>
      <c r="AF48" s="26"/>
      <c r="AG48" s="69">
        <f>SUM(AG49:AG52)</f>
        <v>0</v>
      </c>
      <c r="AH48" s="110">
        <f>SUM(AH49:AH52)</f>
        <v>20000</v>
      </c>
      <c r="AI48" s="117">
        <f>SUM(AI49:AI52)</f>
        <v>0</v>
      </c>
      <c r="AJ48" s="25"/>
      <c r="AK48" s="69">
        <f>SUM(AK49:AK52)</f>
        <v>0</v>
      </c>
      <c r="AL48" s="110">
        <f>SUM(AL49:AL52)</f>
        <v>0</v>
      </c>
      <c r="AM48" s="124">
        <f>SUM(AM49:AM52)</f>
        <v>0</v>
      </c>
      <c r="AN48" s="95" t="s">
        <v>117</v>
      </c>
      <c r="AO48" s="96">
        <f>+AG48+AK48</f>
        <v>0</v>
      </c>
      <c r="AP48" s="102" t="s">
        <v>117</v>
      </c>
      <c r="AQ48" s="152">
        <f>+AE48+AO48</f>
        <v>0</v>
      </c>
    </row>
    <row r="49" spans="1:43" ht="14.25" customHeight="1" x14ac:dyDescent="0.15">
      <c r="A49" s="14" t="s">
        <v>41</v>
      </c>
      <c r="B49" s="42"/>
      <c r="C49" s="65"/>
      <c r="D49" s="107"/>
      <c r="E49" s="114"/>
      <c r="F49" s="33"/>
      <c r="G49" s="65"/>
      <c r="H49" s="107"/>
      <c r="I49" s="114"/>
      <c r="J49" s="38"/>
      <c r="K49" s="65"/>
      <c r="L49" s="107"/>
      <c r="M49" s="114"/>
      <c r="N49" s="33"/>
      <c r="O49" s="65"/>
      <c r="P49" s="107"/>
      <c r="Q49" s="114"/>
      <c r="R49" s="33"/>
      <c r="S49" s="65"/>
      <c r="T49" s="107"/>
      <c r="U49" s="114"/>
      <c r="V49" s="33"/>
      <c r="W49" s="65"/>
      <c r="X49" s="107"/>
      <c r="Y49" s="114"/>
      <c r="Z49" s="33"/>
      <c r="AA49" s="65"/>
      <c r="AB49" s="107"/>
      <c r="AC49" s="125"/>
      <c r="AD49" s="129" t="s">
        <v>118</v>
      </c>
      <c r="AE49" s="130">
        <f>+D48+H48+L48+P48+T48+X48+AB48</f>
        <v>0</v>
      </c>
      <c r="AF49" s="34" t="s">
        <v>114</v>
      </c>
      <c r="AG49" s="65"/>
      <c r="AH49" s="107">
        <v>20000</v>
      </c>
      <c r="AI49" s="114"/>
      <c r="AJ49" s="33"/>
      <c r="AK49" s="65"/>
      <c r="AL49" s="107"/>
      <c r="AM49" s="125"/>
      <c r="AN49" s="137" t="s">
        <v>118</v>
      </c>
      <c r="AO49" s="138">
        <f>+AH48+AL48</f>
        <v>20000</v>
      </c>
      <c r="AP49" s="141" t="s">
        <v>118</v>
      </c>
      <c r="AQ49" s="149">
        <f>+AE49+AO49</f>
        <v>20000</v>
      </c>
    </row>
    <row r="50" spans="1:43" ht="14.25" customHeight="1" x14ac:dyDescent="0.15">
      <c r="A50" s="14" t="s">
        <v>42</v>
      </c>
      <c r="B50" s="35"/>
      <c r="C50" s="67"/>
      <c r="D50" s="108"/>
      <c r="E50" s="115"/>
      <c r="F50" s="36"/>
      <c r="G50" s="67"/>
      <c r="H50" s="108"/>
      <c r="I50" s="115"/>
      <c r="J50" s="36"/>
      <c r="K50" s="67"/>
      <c r="L50" s="108"/>
      <c r="M50" s="115"/>
      <c r="N50" s="36"/>
      <c r="O50" s="67"/>
      <c r="P50" s="108"/>
      <c r="Q50" s="115"/>
      <c r="R50" s="36"/>
      <c r="S50" s="67"/>
      <c r="T50" s="108"/>
      <c r="U50" s="115"/>
      <c r="V50" s="36"/>
      <c r="W50" s="67"/>
      <c r="X50" s="108"/>
      <c r="Y50" s="115"/>
      <c r="Z50" s="36"/>
      <c r="AA50" s="67"/>
      <c r="AB50" s="108"/>
      <c r="AC50" s="126"/>
      <c r="AD50" s="131" t="s">
        <v>119</v>
      </c>
      <c r="AE50" s="132">
        <f>+E48+I48+M48+Q48+U48+Y48+AC48</f>
        <v>0</v>
      </c>
      <c r="AF50" s="37"/>
      <c r="AG50" s="67"/>
      <c r="AH50" s="108"/>
      <c r="AI50" s="115"/>
      <c r="AJ50" s="36"/>
      <c r="AK50" s="67"/>
      <c r="AL50" s="108"/>
      <c r="AM50" s="126"/>
      <c r="AN50" s="139" t="s">
        <v>119</v>
      </c>
      <c r="AO50" s="140">
        <f>+AI48+AM48</f>
        <v>0</v>
      </c>
      <c r="AP50" s="142" t="s">
        <v>119</v>
      </c>
      <c r="AQ50" s="150">
        <f>+AE50+AO50</f>
        <v>0</v>
      </c>
    </row>
    <row r="51" spans="1:43" ht="14.25" customHeight="1" x14ac:dyDescent="0.15">
      <c r="A51" s="14" t="s">
        <v>40</v>
      </c>
      <c r="B51" s="35"/>
      <c r="C51" s="67"/>
      <c r="D51" s="108"/>
      <c r="E51" s="115"/>
      <c r="F51" s="36"/>
      <c r="G51" s="67"/>
      <c r="H51" s="108"/>
      <c r="I51" s="115"/>
      <c r="J51" s="36"/>
      <c r="K51" s="67"/>
      <c r="L51" s="108"/>
      <c r="M51" s="115"/>
      <c r="N51" s="36"/>
      <c r="O51" s="67"/>
      <c r="P51" s="108"/>
      <c r="Q51" s="115"/>
      <c r="R51" s="36"/>
      <c r="S51" s="67"/>
      <c r="T51" s="108"/>
      <c r="U51" s="115"/>
      <c r="V51" s="36"/>
      <c r="W51" s="67"/>
      <c r="X51" s="108"/>
      <c r="Y51" s="115"/>
      <c r="Z51" s="36"/>
      <c r="AA51" s="67"/>
      <c r="AB51" s="108"/>
      <c r="AC51" s="126"/>
      <c r="AD51" s="75"/>
      <c r="AE51" s="72"/>
      <c r="AF51" s="37"/>
      <c r="AG51" s="67"/>
      <c r="AH51" s="108"/>
      <c r="AI51" s="115"/>
      <c r="AJ51" s="36"/>
      <c r="AK51" s="67"/>
      <c r="AL51" s="108"/>
      <c r="AM51" s="126"/>
      <c r="AN51" s="81"/>
      <c r="AO51" s="78"/>
      <c r="AP51" s="98"/>
      <c r="AQ51" s="57"/>
    </row>
    <row r="52" spans="1:43" ht="14.25" customHeight="1" x14ac:dyDescent="0.15">
      <c r="A52" s="15" t="s">
        <v>33</v>
      </c>
      <c r="B52" s="8"/>
      <c r="C52" s="68"/>
      <c r="D52" s="109"/>
      <c r="E52" s="116"/>
      <c r="F52" s="23"/>
      <c r="G52" s="68"/>
      <c r="H52" s="109"/>
      <c r="I52" s="116"/>
      <c r="J52" s="28"/>
      <c r="K52" s="68"/>
      <c r="L52" s="109"/>
      <c r="M52" s="116"/>
      <c r="N52" s="23"/>
      <c r="O52" s="68"/>
      <c r="P52" s="109"/>
      <c r="Q52" s="116"/>
      <c r="R52" s="23"/>
      <c r="S52" s="68"/>
      <c r="T52" s="109"/>
      <c r="U52" s="116"/>
      <c r="V52" s="23"/>
      <c r="W52" s="68"/>
      <c r="X52" s="109"/>
      <c r="Y52" s="116"/>
      <c r="Z52" s="23"/>
      <c r="AA52" s="68"/>
      <c r="AB52" s="109"/>
      <c r="AC52" s="127"/>
      <c r="AD52" s="77"/>
      <c r="AE52" s="73"/>
      <c r="AF52" s="24"/>
      <c r="AG52" s="68"/>
      <c r="AH52" s="109"/>
      <c r="AI52" s="116"/>
      <c r="AJ52" s="23"/>
      <c r="AK52" s="68"/>
      <c r="AL52" s="109"/>
      <c r="AM52" s="127"/>
      <c r="AN52" s="82"/>
      <c r="AO52" s="79"/>
      <c r="AP52" s="99"/>
      <c r="AQ52" s="153"/>
    </row>
    <row r="53" spans="1:43" ht="18" customHeight="1" x14ac:dyDescent="0.15">
      <c r="A53" s="19" t="s">
        <v>43</v>
      </c>
      <c r="B53" s="20"/>
      <c r="C53" s="69">
        <f>SUM(C54:C56)</f>
        <v>0</v>
      </c>
      <c r="D53" s="110">
        <f>SUM(D54:D56)</f>
        <v>0</v>
      </c>
      <c r="E53" s="117">
        <f>SUM(E54:E56)</f>
        <v>0</v>
      </c>
      <c r="F53" s="25"/>
      <c r="G53" s="69">
        <f>SUM(G54:G56)</f>
        <v>0</v>
      </c>
      <c r="H53" s="110">
        <f>SUM(H54:H56)</f>
        <v>0</v>
      </c>
      <c r="I53" s="117">
        <f>SUM(I54:I56)</f>
        <v>0</v>
      </c>
      <c r="J53" s="31"/>
      <c r="K53" s="69">
        <f>SUM(K54:K56)</f>
        <v>0</v>
      </c>
      <c r="L53" s="110">
        <f>SUM(L54:L56)</f>
        <v>0</v>
      </c>
      <c r="M53" s="117">
        <f>SUM(M54:M56)</f>
        <v>0</v>
      </c>
      <c r="N53" s="25"/>
      <c r="O53" s="69">
        <f>SUM(O54:O56)</f>
        <v>0</v>
      </c>
      <c r="P53" s="110">
        <f>SUM(P54:P56)</f>
        <v>20000</v>
      </c>
      <c r="Q53" s="117">
        <f>SUM(Q54:Q56)</f>
        <v>20000</v>
      </c>
      <c r="R53" s="25"/>
      <c r="S53" s="69">
        <f>SUM(S54:S56)</f>
        <v>0</v>
      </c>
      <c r="T53" s="110">
        <f>SUM(T54:T56)</f>
        <v>0</v>
      </c>
      <c r="U53" s="117">
        <f>SUM(U54:U56)</f>
        <v>0</v>
      </c>
      <c r="V53" s="25"/>
      <c r="W53" s="69">
        <f>SUM(W54:W56)</f>
        <v>0</v>
      </c>
      <c r="X53" s="110">
        <f>SUM(X54:X56)</f>
        <v>0</v>
      </c>
      <c r="Y53" s="117">
        <f>SUM(Y54:Y56)</f>
        <v>0</v>
      </c>
      <c r="Z53" s="25"/>
      <c r="AA53" s="69">
        <f>SUM(AA54:AA56)</f>
        <v>0</v>
      </c>
      <c r="AB53" s="110">
        <f>SUM(AB54:AB56)</f>
        <v>0</v>
      </c>
      <c r="AC53" s="124">
        <f>SUM(AC54:AC56)</f>
        <v>0</v>
      </c>
      <c r="AD53" s="87" t="s">
        <v>117</v>
      </c>
      <c r="AE53" s="85">
        <f>+C53+G53+K53+O53+S53+AA53</f>
        <v>0</v>
      </c>
      <c r="AF53" s="26"/>
      <c r="AG53" s="69">
        <f>SUM(AG54:AG56)</f>
        <v>0</v>
      </c>
      <c r="AH53" s="110">
        <f>SUM(AH54:AH56)</f>
        <v>0</v>
      </c>
      <c r="AI53" s="117">
        <f>SUM(AI54:AI56)</f>
        <v>0</v>
      </c>
      <c r="AJ53" s="25"/>
      <c r="AK53" s="69">
        <f>SUM(AK54:AK56)</f>
        <v>0</v>
      </c>
      <c r="AL53" s="110">
        <f>SUM(AL54:AL56)</f>
        <v>0</v>
      </c>
      <c r="AM53" s="124">
        <f>SUM(AM54:AM56)</f>
        <v>0</v>
      </c>
      <c r="AN53" s="95" t="s">
        <v>117</v>
      </c>
      <c r="AO53" s="96">
        <f>+AG53+AK53</f>
        <v>0</v>
      </c>
      <c r="AP53" s="102" t="s">
        <v>117</v>
      </c>
      <c r="AQ53" s="152">
        <f>+AE53+AO53</f>
        <v>0</v>
      </c>
    </row>
    <row r="54" spans="1:43" ht="14.25" customHeight="1" x14ac:dyDescent="0.15">
      <c r="A54" s="14" t="s">
        <v>54</v>
      </c>
      <c r="B54" s="32"/>
      <c r="C54" s="65"/>
      <c r="D54" s="107"/>
      <c r="E54" s="114"/>
      <c r="F54" s="33"/>
      <c r="G54" s="65"/>
      <c r="H54" s="107"/>
      <c r="I54" s="114"/>
      <c r="J54" s="38"/>
      <c r="K54" s="65"/>
      <c r="L54" s="107"/>
      <c r="M54" s="114"/>
      <c r="N54" s="33" t="s">
        <v>76</v>
      </c>
      <c r="O54" s="65"/>
      <c r="P54" s="107">
        <v>20000</v>
      </c>
      <c r="Q54" s="114">
        <v>20000</v>
      </c>
      <c r="R54" s="33"/>
      <c r="S54" s="65"/>
      <c r="T54" s="107"/>
      <c r="U54" s="114"/>
      <c r="V54" s="33"/>
      <c r="W54" s="65"/>
      <c r="X54" s="107"/>
      <c r="Y54" s="114"/>
      <c r="Z54" s="33"/>
      <c r="AA54" s="65"/>
      <c r="AB54" s="107"/>
      <c r="AC54" s="121"/>
      <c r="AD54" s="129" t="s">
        <v>118</v>
      </c>
      <c r="AE54" s="130">
        <f>+D53+H53+L53+P53+T53+X53+AB53</f>
        <v>20000</v>
      </c>
      <c r="AF54" s="34"/>
      <c r="AG54" s="65"/>
      <c r="AH54" s="107"/>
      <c r="AI54" s="114"/>
      <c r="AJ54" s="33"/>
      <c r="AK54" s="65"/>
      <c r="AL54" s="107"/>
      <c r="AM54" s="121"/>
      <c r="AN54" s="137" t="s">
        <v>118</v>
      </c>
      <c r="AO54" s="138">
        <f>+AH53+AL53</f>
        <v>0</v>
      </c>
      <c r="AP54" s="141" t="s">
        <v>118</v>
      </c>
      <c r="AQ54" s="149">
        <f>+AE54+AO54</f>
        <v>20000</v>
      </c>
    </row>
    <row r="55" spans="1:43" ht="14.25" customHeight="1" x14ac:dyDescent="0.15">
      <c r="A55" s="14"/>
      <c r="B55" s="35"/>
      <c r="C55" s="67"/>
      <c r="D55" s="108"/>
      <c r="E55" s="115"/>
      <c r="F55" s="36"/>
      <c r="G55" s="67"/>
      <c r="H55" s="108"/>
      <c r="I55" s="115"/>
      <c r="J55" s="41"/>
      <c r="K55" s="67"/>
      <c r="L55" s="108"/>
      <c r="M55" s="115"/>
      <c r="N55" s="36"/>
      <c r="O55" s="67"/>
      <c r="P55" s="108"/>
      <c r="Q55" s="115"/>
      <c r="R55" s="36"/>
      <c r="S55" s="67"/>
      <c r="T55" s="108"/>
      <c r="U55" s="115"/>
      <c r="V55" s="36"/>
      <c r="W55" s="67"/>
      <c r="X55" s="108"/>
      <c r="Y55" s="115"/>
      <c r="Z55" s="36"/>
      <c r="AA55" s="67"/>
      <c r="AB55" s="108"/>
      <c r="AC55" s="122"/>
      <c r="AD55" s="131" t="s">
        <v>119</v>
      </c>
      <c r="AE55" s="132">
        <f>+E53+I53+M53+Q53+U53+Y53+AC53</f>
        <v>20000</v>
      </c>
      <c r="AF55" s="37"/>
      <c r="AG55" s="67"/>
      <c r="AH55" s="108"/>
      <c r="AI55" s="115"/>
      <c r="AJ55" s="36"/>
      <c r="AK55" s="67"/>
      <c r="AL55" s="108"/>
      <c r="AM55" s="122"/>
      <c r="AN55" s="139" t="s">
        <v>119</v>
      </c>
      <c r="AO55" s="140">
        <f>+AI53+AM53</f>
        <v>0</v>
      </c>
      <c r="AP55" s="142" t="s">
        <v>119</v>
      </c>
      <c r="AQ55" s="150">
        <f>+AE55+AO55</f>
        <v>20000</v>
      </c>
    </row>
    <row r="56" spans="1:43" ht="14.25" customHeight="1" thickBot="1" x14ac:dyDescent="0.2">
      <c r="A56" s="14"/>
      <c r="B56" s="7"/>
      <c r="C56" s="70"/>
      <c r="D56" s="111"/>
      <c r="E56" s="118"/>
      <c r="F56" s="21"/>
      <c r="G56" s="70"/>
      <c r="H56" s="111"/>
      <c r="I56" s="118"/>
      <c r="J56" s="27"/>
      <c r="K56" s="70"/>
      <c r="L56" s="111"/>
      <c r="M56" s="118"/>
      <c r="N56" s="21"/>
      <c r="O56" s="70"/>
      <c r="P56" s="111"/>
      <c r="Q56" s="118"/>
      <c r="R56" s="21"/>
      <c r="S56" s="70"/>
      <c r="T56" s="111"/>
      <c r="U56" s="118"/>
      <c r="V56" s="21"/>
      <c r="W56" s="70"/>
      <c r="X56" s="111"/>
      <c r="Y56" s="118"/>
      <c r="Z56" s="21"/>
      <c r="AA56" s="70"/>
      <c r="AB56" s="111"/>
      <c r="AC56" s="128"/>
      <c r="AD56" s="76"/>
      <c r="AE56" s="74"/>
      <c r="AF56" s="22"/>
      <c r="AG56" s="70"/>
      <c r="AH56" s="111"/>
      <c r="AI56" s="118"/>
      <c r="AJ56" s="21"/>
      <c r="AK56" s="70"/>
      <c r="AL56" s="111"/>
      <c r="AM56" s="128"/>
      <c r="AN56" s="83"/>
      <c r="AO56" s="80"/>
      <c r="AP56" s="98"/>
      <c r="AQ56" s="100"/>
    </row>
    <row r="57" spans="1:43" s="1" customFormat="1" ht="13.5" customHeight="1" x14ac:dyDescent="0.15">
      <c r="A57" s="310" t="s">
        <v>4</v>
      </c>
      <c r="B57" s="313"/>
      <c r="C57" s="304">
        <f>+C7+C11+C16+C20+C27+C32+C37+C43+C48+C53</f>
        <v>0</v>
      </c>
      <c r="D57" s="307">
        <f>+D7+D11+D16+D20+D27+D32+D37+D43+D48+D53</f>
        <v>122000</v>
      </c>
      <c r="E57" s="298">
        <f>+E7+E11+E16+E20+E27+E32+E37+E43+E48+E53</f>
        <v>95850</v>
      </c>
      <c r="F57" s="301"/>
      <c r="G57" s="304">
        <f>+G7+G11+G16+G20+G27+G32+G37+G43+G48+G53</f>
        <v>120000</v>
      </c>
      <c r="H57" s="307">
        <f>+H7+H11+H16+H20+H27+H32+H37+H43+H48+H53</f>
        <v>145000</v>
      </c>
      <c r="I57" s="298">
        <f>+I7+I11+I16+I20+I27+I32+I37+I43+I48+I53</f>
        <v>118050</v>
      </c>
      <c r="J57" s="301"/>
      <c r="K57" s="304">
        <f>+K7+K11+K16+K20+K27+K32+K37+K43+K48+K53</f>
        <v>0</v>
      </c>
      <c r="L57" s="307">
        <f>+L7+L11+L16+L20+L27+L32+L37+L43+L48+L53</f>
        <v>137000</v>
      </c>
      <c r="M57" s="298">
        <f>+M7+M11+M16+M20+M27+M32+M37+M43+M48+M53</f>
        <v>124720</v>
      </c>
      <c r="N57" s="301"/>
      <c r="O57" s="304">
        <f>+O7+O11+O16+O20+O27+O32+O37+O43+O48+O53</f>
        <v>0</v>
      </c>
      <c r="P57" s="307">
        <f>+P7+P11+P16+P20+P27+P32+P37+P43+P48+P53</f>
        <v>75000</v>
      </c>
      <c r="Q57" s="298">
        <f>+Q7+Q11+Q16+Q20+Q27+Q32+Q37+Q43+Q48+Q53</f>
        <v>60250</v>
      </c>
      <c r="R57" s="301"/>
      <c r="S57" s="304">
        <f>+S7+S11+S16+S20+S27+S32+S37+S43+S48+S53</f>
        <v>0</v>
      </c>
      <c r="T57" s="307">
        <f>+T7+T11+T16+T20+T27+T32+T37+T43+T48+T53</f>
        <v>140000</v>
      </c>
      <c r="U57" s="298">
        <f>+U7+U11+U16+U20+U27+U32+U37+U43+U48+U53</f>
        <v>113900</v>
      </c>
      <c r="V57" s="301"/>
      <c r="W57" s="304">
        <f>+W7+W11+W16+W20+W27+W32+W37+W43+W48+W53</f>
        <v>0</v>
      </c>
      <c r="X57" s="307">
        <f>+X7+X11+X16+X20+X27+X32+X37+X43+X48+X53</f>
        <v>0</v>
      </c>
      <c r="Y57" s="298">
        <f>+Y7+Y11+Y16+Y20+Y27+Y32+Y37+Y43+Y48+Y53</f>
        <v>0</v>
      </c>
      <c r="Z57" s="301"/>
      <c r="AA57" s="304">
        <f>+AA7+AA11+AA16+AA20+AA27+AA32+AA37+AA43+AA48+AA53</f>
        <v>0</v>
      </c>
      <c r="AB57" s="307">
        <f>+AB7+AB11+AB16+AB20+AB27+AB32+AB37+AB43+AB48+AB53</f>
        <v>0</v>
      </c>
      <c r="AC57" s="331">
        <f>+AC7+AC11+AC16+AC20+AC27+AC32+AC37+AC43+AC48+AC53</f>
        <v>0</v>
      </c>
      <c r="AD57" s="88" t="s">
        <v>117</v>
      </c>
      <c r="AE57" s="89">
        <f>+AE7+AE11+AE16+AE20+AE27+AE32+AE37+AE43+AE48+AE53</f>
        <v>120000</v>
      </c>
      <c r="AF57" s="328"/>
      <c r="AG57" s="304">
        <f>+AG7+AG11+AG16+AG20+AG27+AG32+AG37+AG43+AG48+AG53</f>
        <v>251000</v>
      </c>
      <c r="AH57" s="307">
        <f>+AH7+AH11+AH16+AH20+AH27+AH32+AH37+AH43+AH48+AH53</f>
        <v>271000</v>
      </c>
      <c r="AI57" s="298">
        <f>+AI7+AI11+AI16+AI20+AI27+AI32+AI37+AI43+AI48+AI53</f>
        <v>237540</v>
      </c>
      <c r="AJ57" s="301"/>
      <c r="AK57" s="304">
        <f>+AK7+AK11+AK16+AK20+AK27+AK32+AK37+AK43+AK48+AK53</f>
        <v>1200000</v>
      </c>
      <c r="AL57" s="307">
        <f>+AL7+AL11+AL16+AL20+AL27+AL32+AL37+AL43+AL48+AL53</f>
        <v>1200000</v>
      </c>
      <c r="AM57" s="325">
        <f>+AM7+AM11+AM16+AM20+AM27+AM32+AM37+AM43+AM48+AM53</f>
        <v>1030000</v>
      </c>
      <c r="AN57" s="97" t="s">
        <v>117</v>
      </c>
      <c r="AO57" s="89">
        <f>+AO7+AO11+AO16+AO20+AO27+AO32+AO37+AO43+AO48+AO53</f>
        <v>1451000</v>
      </c>
      <c r="AP57" s="103" t="s">
        <v>117</v>
      </c>
      <c r="AQ57" s="104">
        <f>+AQ7+AQ11+AQ16+AQ20+AQ27+AQ32+AQ37+AQ43+AQ48+AQ53</f>
        <v>1571000</v>
      </c>
    </row>
    <row r="58" spans="1:43" ht="14.25" x14ac:dyDescent="0.15">
      <c r="A58" s="311"/>
      <c r="B58" s="314"/>
      <c r="C58" s="305"/>
      <c r="D58" s="308"/>
      <c r="E58" s="299"/>
      <c r="F58" s="302"/>
      <c r="G58" s="305"/>
      <c r="H58" s="308"/>
      <c r="I58" s="299"/>
      <c r="J58" s="302"/>
      <c r="K58" s="305"/>
      <c r="L58" s="308"/>
      <c r="M58" s="299"/>
      <c r="N58" s="302"/>
      <c r="O58" s="305"/>
      <c r="P58" s="308"/>
      <c r="Q58" s="299"/>
      <c r="R58" s="302"/>
      <c r="S58" s="305"/>
      <c r="T58" s="308"/>
      <c r="U58" s="299"/>
      <c r="V58" s="302"/>
      <c r="W58" s="305"/>
      <c r="X58" s="308"/>
      <c r="Y58" s="299"/>
      <c r="Z58" s="302"/>
      <c r="AA58" s="305"/>
      <c r="AB58" s="308"/>
      <c r="AC58" s="332"/>
      <c r="AD58" s="135" t="s">
        <v>118</v>
      </c>
      <c r="AE58" s="136">
        <f>+AE8+AE12+AE17+AE21+AE28+AE33+AE38+AE44+AE49+AE54</f>
        <v>619000</v>
      </c>
      <c r="AF58" s="329"/>
      <c r="AG58" s="305"/>
      <c r="AH58" s="308"/>
      <c r="AI58" s="299"/>
      <c r="AJ58" s="302"/>
      <c r="AK58" s="305"/>
      <c r="AL58" s="308"/>
      <c r="AM58" s="326"/>
      <c r="AN58" s="135" t="s">
        <v>118</v>
      </c>
      <c r="AO58" s="136">
        <f>+AO8+AO12+AO17+AO21+AO28+AO33+AO38+AO44+AO49+AO54</f>
        <v>1471000</v>
      </c>
      <c r="AP58" s="143" t="s">
        <v>118</v>
      </c>
      <c r="AQ58" s="144">
        <f>+AQ8+AQ12+AQ17+AQ21+AQ28+AQ33+AQ38+AQ44+AQ49+AQ54</f>
        <v>2090000</v>
      </c>
    </row>
    <row r="59" spans="1:43" ht="15" thickBot="1" x14ac:dyDescent="0.2">
      <c r="A59" s="312"/>
      <c r="B59" s="315"/>
      <c r="C59" s="306"/>
      <c r="D59" s="309"/>
      <c r="E59" s="300"/>
      <c r="F59" s="303"/>
      <c r="G59" s="306"/>
      <c r="H59" s="309"/>
      <c r="I59" s="300"/>
      <c r="J59" s="303"/>
      <c r="K59" s="306"/>
      <c r="L59" s="309"/>
      <c r="M59" s="300"/>
      <c r="N59" s="303"/>
      <c r="O59" s="306"/>
      <c r="P59" s="309"/>
      <c r="Q59" s="300"/>
      <c r="R59" s="303"/>
      <c r="S59" s="306"/>
      <c r="T59" s="309"/>
      <c r="U59" s="300"/>
      <c r="V59" s="303"/>
      <c r="W59" s="306"/>
      <c r="X59" s="309"/>
      <c r="Y59" s="300"/>
      <c r="Z59" s="303"/>
      <c r="AA59" s="306"/>
      <c r="AB59" s="309"/>
      <c r="AC59" s="333"/>
      <c r="AD59" s="133" t="s">
        <v>119</v>
      </c>
      <c r="AE59" s="134">
        <f>+AE9+AE13+AE18+AE22+AE29+AE34+AE39+AE45+AE50+AE55</f>
        <v>512770</v>
      </c>
      <c r="AF59" s="330"/>
      <c r="AG59" s="306"/>
      <c r="AH59" s="309"/>
      <c r="AI59" s="300"/>
      <c r="AJ59" s="303"/>
      <c r="AK59" s="306"/>
      <c r="AL59" s="309"/>
      <c r="AM59" s="327"/>
      <c r="AN59" s="133" t="s">
        <v>119</v>
      </c>
      <c r="AO59" s="134">
        <f>+AO9+AO13+AO18+AO22+AO29+AO34+AO39+AO45+AO50+AO55</f>
        <v>1267540</v>
      </c>
      <c r="AP59" s="145" t="s">
        <v>119</v>
      </c>
      <c r="AQ59" s="146">
        <f>+AQ9+AQ13+AQ18+AQ22+AQ29+AQ34+AQ39+AQ45+AQ50+AQ55</f>
        <v>1780310</v>
      </c>
    </row>
  </sheetData>
  <sheetProtection selectLockedCells="1"/>
  <mergeCells count="62">
    <mergeCell ref="R57:R59"/>
    <mergeCell ref="S57:S59"/>
    <mergeCell ref="T57:T59"/>
    <mergeCell ref="U57:U59"/>
    <mergeCell ref="V57:V59"/>
    <mergeCell ref="W57:W59"/>
    <mergeCell ref="X57:X59"/>
    <mergeCell ref="Y57:Y59"/>
    <mergeCell ref="Z57:Z59"/>
    <mergeCell ref="AA57:AA59"/>
    <mergeCell ref="AB57:AB59"/>
    <mergeCell ref="Z5:AC5"/>
    <mergeCell ref="AF5:AI5"/>
    <mergeCell ref="AJ5:AM5"/>
    <mergeCell ref="AD6:AE6"/>
    <mergeCell ref="AL57:AL59"/>
    <mergeCell ref="AM57:AM59"/>
    <mergeCell ref="AF57:AF59"/>
    <mergeCell ref="AG57:AG59"/>
    <mergeCell ref="AH57:AH59"/>
    <mergeCell ref="AI57:AI59"/>
    <mergeCell ref="AJ57:AJ59"/>
    <mergeCell ref="AK57:AK59"/>
    <mergeCell ref="AC57:AC59"/>
    <mergeCell ref="AN6:AO6"/>
    <mergeCell ref="AD4:AE5"/>
    <mergeCell ref="AF4:AM4"/>
    <mergeCell ref="AN4:AO5"/>
    <mergeCell ref="V5:Y5"/>
    <mergeCell ref="A57:A59"/>
    <mergeCell ref="B57:B59"/>
    <mergeCell ref="C57:C59"/>
    <mergeCell ref="D57:D59"/>
    <mergeCell ref="E57:E59"/>
    <mergeCell ref="Q57:Q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7:O59"/>
    <mergeCell ref="P57:P59"/>
    <mergeCell ref="AP4:AQ5"/>
    <mergeCell ref="N5:Q5"/>
    <mergeCell ref="R5:U5"/>
    <mergeCell ref="A1:F1"/>
    <mergeCell ref="A4:A5"/>
    <mergeCell ref="B4:E4"/>
    <mergeCell ref="F4:I4"/>
    <mergeCell ref="J4:M4"/>
    <mergeCell ref="B5:E5"/>
    <mergeCell ref="F5:I5"/>
    <mergeCell ref="J5:M5"/>
    <mergeCell ref="A2:AO2"/>
    <mergeCell ref="N4:Q4"/>
    <mergeCell ref="R4:U4"/>
    <mergeCell ref="V4:Y4"/>
    <mergeCell ref="Z4:AC4"/>
  </mergeCells>
  <phoneticPr fontId="2"/>
  <dataValidations count="1">
    <dataValidation type="list" allowBlank="1" showInputMessage="1" showErrorMessage="1" sqref="B4:D4 F4:H4 J4:L4 N4:P4 R4:T4 V4:X4 Z4:AB4" xr:uid="{00000000-0002-0000-0300-000000000000}">
      <formula1>"健康増進及び地域福祉,防災及び防犯,地域交流・多世代交流,青少年の健全育成,環境保全、ごみ減量及びリサイクル,文化及びスポーツ振興,地域の情報発信,地域計画作成,その他地域活性化のための調査・研究"</formula1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41"/>
  <sheetViews>
    <sheetView topLeftCell="A13" workbookViewId="0">
      <selection activeCell="A26" sqref="A26:A27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 x14ac:dyDescent="0.2">
      <c r="A2" s="265" t="s">
        <v>123</v>
      </c>
      <c r="B2" s="266"/>
      <c r="C2" s="266"/>
      <c r="D2" s="266"/>
      <c r="E2" s="266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267" t="s">
        <v>92</v>
      </c>
      <c r="C5" s="268"/>
      <c r="D5" s="269" t="s">
        <v>107</v>
      </c>
      <c r="E5" s="270"/>
    </row>
    <row r="6" spans="1:5" ht="14.25" x14ac:dyDescent="0.15">
      <c r="A6" s="273" t="s">
        <v>109</v>
      </c>
      <c r="B6" s="271">
        <f>+C39</f>
        <v>0</v>
      </c>
      <c r="C6" s="272"/>
      <c r="D6" s="269"/>
      <c r="E6" s="270"/>
    </row>
    <row r="7" spans="1:5" ht="14.25" x14ac:dyDescent="0.15">
      <c r="A7" s="274"/>
      <c r="B7" s="275">
        <f>+C40</f>
        <v>0</v>
      </c>
      <c r="C7" s="276"/>
      <c r="D7" s="277"/>
      <c r="E7" s="278"/>
    </row>
    <row r="8" spans="1:5" ht="14.25" x14ac:dyDescent="0.15">
      <c r="A8" s="273" t="s">
        <v>110</v>
      </c>
      <c r="B8" s="271" t="e">
        <f>+D39</f>
        <v>#REF!</v>
      </c>
      <c r="C8" s="272"/>
      <c r="D8" s="269"/>
      <c r="E8" s="270"/>
    </row>
    <row r="9" spans="1:5" ht="14.25" x14ac:dyDescent="0.15">
      <c r="A9" s="274"/>
      <c r="B9" s="275" t="e">
        <f>+D40</f>
        <v>#REF!</v>
      </c>
      <c r="C9" s="276"/>
      <c r="D9" s="277"/>
      <c r="E9" s="278"/>
    </row>
    <row r="10" spans="1:5" ht="14.25" x14ac:dyDescent="0.15">
      <c r="A10" s="49"/>
      <c r="B10" s="271"/>
      <c r="C10" s="272"/>
      <c r="D10" s="269"/>
      <c r="E10" s="270"/>
    </row>
    <row r="11" spans="1:5" ht="14.25" x14ac:dyDescent="0.15">
      <c r="A11" s="273" t="s">
        <v>103</v>
      </c>
      <c r="B11" s="271" t="e">
        <f>+B6+B8</f>
        <v>#REF!</v>
      </c>
      <c r="C11" s="272"/>
      <c r="D11" s="157"/>
      <c r="E11" s="158"/>
    </row>
    <row r="12" spans="1:5" ht="14.25" x14ac:dyDescent="0.15">
      <c r="A12" s="274"/>
      <c r="B12" s="275" t="e">
        <f>+B7+B9</f>
        <v>#REF!</v>
      </c>
      <c r="C12" s="276"/>
      <c r="D12" s="269"/>
      <c r="E12" s="270"/>
    </row>
    <row r="13" spans="1:5" x14ac:dyDescent="0.15">
      <c r="E13" s="17" t="s">
        <v>93</v>
      </c>
    </row>
    <row r="15" spans="1:5" x14ac:dyDescent="0.15">
      <c r="A15" t="s">
        <v>94</v>
      </c>
      <c r="E15" s="17" t="s">
        <v>120</v>
      </c>
    </row>
    <row r="16" spans="1:5" x14ac:dyDescent="0.15">
      <c r="A16" s="280" t="s">
        <v>91</v>
      </c>
      <c r="B16" s="280" t="s">
        <v>92</v>
      </c>
      <c r="C16" s="269" t="s">
        <v>104</v>
      </c>
      <c r="D16" s="270"/>
      <c r="E16" s="280" t="s">
        <v>107</v>
      </c>
    </row>
    <row r="17" spans="1:5" x14ac:dyDescent="0.15">
      <c r="A17" s="281"/>
      <c r="B17" s="281"/>
      <c r="C17" s="48" t="s">
        <v>105</v>
      </c>
      <c r="D17" s="47" t="s">
        <v>43</v>
      </c>
      <c r="E17" s="281"/>
    </row>
    <row r="18" spans="1:5" ht="14.25" x14ac:dyDescent="0.15">
      <c r="A18" s="279" t="s">
        <v>2</v>
      </c>
      <c r="B18" s="168" t="e">
        <f>+#REF!</f>
        <v>#REF!</v>
      </c>
      <c r="C18" s="168"/>
      <c r="D18" s="168" t="e">
        <f>+B18-C18</f>
        <v>#REF!</v>
      </c>
      <c r="E18" s="44"/>
    </row>
    <row r="19" spans="1:5" ht="14.25" x14ac:dyDescent="0.15">
      <c r="A19" s="255"/>
      <c r="B19" s="169" t="e">
        <f>+#REF!</f>
        <v>#REF!</v>
      </c>
      <c r="C19" s="169"/>
      <c r="D19" s="169" t="e">
        <f>+B19-C19</f>
        <v>#REF!</v>
      </c>
      <c r="E19" s="44"/>
    </row>
    <row r="20" spans="1:5" ht="14.25" x14ac:dyDescent="0.15">
      <c r="A20" s="273" t="s">
        <v>6</v>
      </c>
      <c r="B20" s="168" t="e">
        <f>+#REF!</f>
        <v>#REF!</v>
      </c>
      <c r="C20" s="168"/>
      <c r="D20" s="168" t="e">
        <f t="shared" ref="D20:D36" si="0">+B20-C20</f>
        <v>#REF!</v>
      </c>
      <c r="E20" s="44"/>
    </row>
    <row r="21" spans="1:5" ht="14.25" x14ac:dyDescent="0.15">
      <c r="A21" s="274"/>
      <c r="B21" s="169" t="e">
        <f>+#REF!</f>
        <v>#REF!</v>
      </c>
      <c r="C21" s="169"/>
      <c r="D21" s="169" t="e">
        <f>+B21-C21</f>
        <v>#REF!</v>
      </c>
      <c r="E21" s="44"/>
    </row>
    <row r="22" spans="1:5" ht="14.25" x14ac:dyDescent="0.15">
      <c r="A22" s="273" t="s">
        <v>10</v>
      </c>
      <c r="B22" s="168" t="e">
        <f>+#REF!</f>
        <v>#REF!</v>
      </c>
      <c r="C22" s="168"/>
      <c r="D22" s="168" t="e">
        <f t="shared" si="0"/>
        <v>#REF!</v>
      </c>
      <c r="E22" s="44"/>
    </row>
    <row r="23" spans="1:5" ht="14.25" x14ac:dyDescent="0.15">
      <c r="A23" s="274"/>
      <c r="B23" s="169" t="e">
        <f>+#REF!</f>
        <v>#REF!</v>
      </c>
      <c r="C23" s="169"/>
      <c r="D23" s="169" t="e">
        <f>+B23-C23</f>
        <v>#REF!</v>
      </c>
      <c r="E23" s="44"/>
    </row>
    <row r="24" spans="1:5" ht="14.25" x14ac:dyDescent="0.15">
      <c r="A24" s="273" t="s">
        <v>13</v>
      </c>
      <c r="B24" s="168" t="e">
        <f>+#REF!</f>
        <v>#REF!</v>
      </c>
      <c r="C24" s="168"/>
      <c r="D24" s="168" t="e">
        <f t="shared" si="0"/>
        <v>#REF!</v>
      </c>
      <c r="E24" s="44"/>
    </row>
    <row r="25" spans="1:5" ht="14.25" x14ac:dyDescent="0.15">
      <c r="A25" s="274"/>
      <c r="B25" s="169" t="e">
        <f>+#REF!</f>
        <v>#REF!</v>
      </c>
      <c r="C25" s="169"/>
      <c r="D25" s="169" t="e">
        <f>+B25-C25</f>
        <v>#REF!</v>
      </c>
      <c r="E25" s="44"/>
    </row>
    <row r="26" spans="1:5" ht="14.25" x14ac:dyDescent="0.15">
      <c r="A26" s="273" t="s">
        <v>17</v>
      </c>
      <c r="B26" s="168" t="e">
        <f>+#REF!</f>
        <v>#REF!</v>
      </c>
      <c r="C26" s="168"/>
      <c r="D26" s="168" t="e">
        <f t="shared" si="0"/>
        <v>#REF!</v>
      </c>
      <c r="E26" s="44"/>
    </row>
    <row r="27" spans="1:5" ht="14.25" x14ac:dyDescent="0.15">
      <c r="A27" s="274"/>
      <c r="B27" s="169" t="e">
        <f>+#REF!</f>
        <v>#REF!</v>
      </c>
      <c r="C27" s="169"/>
      <c r="D27" s="169" t="e">
        <f>+B27-C27</f>
        <v>#REF!</v>
      </c>
      <c r="E27" s="44"/>
    </row>
    <row r="28" spans="1:5" ht="14.25" x14ac:dyDescent="0.15">
      <c r="A28" s="273" t="s">
        <v>23</v>
      </c>
      <c r="B28" s="168" t="e">
        <f>+#REF!</f>
        <v>#REF!</v>
      </c>
      <c r="C28" s="168"/>
      <c r="D28" s="168" t="e">
        <f t="shared" si="0"/>
        <v>#REF!</v>
      </c>
      <c r="E28" s="44"/>
    </row>
    <row r="29" spans="1:5" ht="14.25" x14ac:dyDescent="0.15">
      <c r="A29" s="274"/>
      <c r="B29" s="169" t="e">
        <f>+#REF!</f>
        <v>#REF!</v>
      </c>
      <c r="C29" s="169"/>
      <c r="D29" s="169" t="e">
        <f>+B29-C29</f>
        <v>#REF!</v>
      </c>
      <c r="E29" s="44"/>
    </row>
    <row r="30" spans="1:5" ht="14.25" x14ac:dyDescent="0.15">
      <c r="A30" s="273" t="s">
        <v>27</v>
      </c>
      <c r="B30" s="168" t="e">
        <f>+#REF!</f>
        <v>#REF!</v>
      </c>
      <c r="C30" s="168"/>
      <c r="D30" s="168" t="e">
        <f t="shared" si="0"/>
        <v>#REF!</v>
      </c>
      <c r="E30" s="44"/>
    </row>
    <row r="31" spans="1:5" ht="14.25" x14ac:dyDescent="0.15">
      <c r="A31" s="274"/>
      <c r="B31" s="169" t="e">
        <f>+#REF!</f>
        <v>#REF!</v>
      </c>
      <c r="C31" s="169"/>
      <c r="D31" s="169" t="e">
        <f>+B31-C31</f>
        <v>#REF!</v>
      </c>
      <c r="E31" s="44"/>
    </row>
    <row r="32" spans="1:5" ht="14.25" x14ac:dyDescent="0.15">
      <c r="A32" s="273" t="s">
        <v>36</v>
      </c>
      <c r="B32" s="168" t="e">
        <f>+#REF!</f>
        <v>#REF!</v>
      </c>
      <c r="C32" s="168"/>
      <c r="D32" s="168" t="e">
        <f t="shared" si="0"/>
        <v>#REF!</v>
      </c>
      <c r="E32" s="44"/>
    </row>
    <row r="33" spans="1:5" ht="14.25" x14ac:dyDescent="0.15">
      <c r="A33" s="274"/>
      <c r="B33" s="169" t="e">
        <f>+#REF!</f>
        <v>#REF!</v>
      </c>
      <c r="C33" s="169"/>
      <c r="D33" s="169" t="e">
        <f>+B33-C33</f>
        <v>#REF!</v>
      </c>
      <c r="E33" s="44"/>
    </row>
    <row r="34" spans="1:5" ht="14.25" x14ac:dyDescent="0.15">
      <c r="A34" s="273" t="s">
        <v>39</v>
      </c>
      <c r="B34" s="168" t="e">
        <f>+#REF!</f>
        <v>#REF!</v>
      </c>
      <c r="C34" s="168"/>
      <c r="D34" s="168" t="e">
        <f t="shared" si="0"/>
        <v>#REF!</v>
      </c>
      <c r="E34" s="44"/>
    </row>
    <row r="35" spans="1:5" ht="14.25" x14ac:dyDescent="0.15">
      <c r="A35" s="274"/>
      <c r="B35" s="169" t="e">
        <f>+#REF!</f>
        <v>#REF!</v>
      </c>
      <c r="C35" s="169"/>
      <c r="D35" s="169" t="e">
        <f>+B35-C35</f>
        <v>#REF!</v>
      </c>
      <c r="E35" s="44"/>
    </row>
    <row r="36" spans="1:5" ht="14.25" x14ac:dyDescent="0.15">
      <c r="A36" s="273" t="s">
        <v>122</v>
      </c>
      <c r="B36" s="168" t="e">
        <f>+#REF!</f>
        <v>#REF!</v>
      </c>
      <c r="C36" s="168"/>
      <c r="D36" s="168" t="e">
        <f t="shared" si="0"/>
        <v>#REF!</v>
      </c>
      <c r="E36" s="44"/>
    </row>
    <row r="37" spans="1:5" ht="14.25" x14ac:dyDescent="0.15">
      <c r="A37" s="274"/>
      <c r="B37" s="169" t="e">
        <f>+#REF!</f>
        <v>#REF!</v>
      </c>
      <c r="C37" s="169"/>
      <c r="D37" s="169" t="e">
        <f>+B37-C37</f>
        <v>#REF!</v>
      </c>
      <c r="E37" s="44"/>
    </row>
    <row r="38" spans="1:5" ht="14.25" x14ac:dyDescent="0.15">
      <c r="A38" s="44"/>
      <c r="B38" s="168"/>
      <c r="C38" s="168"/>
      <c r="D38" s="168"/>
      <c r="E38" s="44"/>
    </row>
    <row r="39" spans="1:5" ht="14.25" x14ac:dyDescent="0.15">
      <c r="A39" s="273" t="s">
        <v>108</v>
      </c>
      <c r="B39" s="168" t="e">
        <f t="shared" ref="B39:D40" si="1">+B18+B20+B22+B24+B26+B28+B30+B32+B34+B36</f>
        <v>#REF!</v>
      </c>
      <c r="C39" s="168">
        <f t="shared" si="1"/>
        <v>0</v>
      </c>
      <c r="D39" s="168" t="e">
        <f t="shared" si="1"/>
        <v>#REF!</v>
      </c>
      <c r="E39" s="44"/>
    </row>
    <row r="40" spans="1:5" x14ac:dyDescent="0.15">
      <c r="A40" s="274"/>
      <c r="B40" s="170" t="e">
        <f t="shared" si="1"/>
        <v>#REF!</v>
      </c>
      <c r="C40" s="170">
        <f t="shared" si="1"/>
        <v>0</v>
      </c>
      <c r="D40" s="170" t="e">
        <f t="shared" si="1"/>
        <v>#REF!</v>
      </c>
      <c r="E40" s="44"/>
    </row>
    <row r="41" spans="1:5" x14ac:dyDescent="0.15">
      <c r="A41" s="160" t="s">
        <v>131</v>
      </c>
    </row>
  </sheetData>
  <mergeCells count="34">
    <mergeCell ref="A30:A31"/>
    <mergeCell ref="A32:A33"/>
    <mergeCell ref="A34:A35"/>
    <mergeCell ref="A36:A37"/>
    <mergeCell ref="A39:A40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26"/>
  <sheetViews>
    <sheetView topLeftCell="A2" workbookViewId="0">
      <selection activeCell="A27" sqref="A27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 x14ac:dyDescent="0.2">
      <c r="A2" s="265" t="s">
        <v>137</v>
      </c>
      <c r="B2" s="266"/>
      <c r="C2" s="266"/>
      <c r="D2" s="266"/>
      <c r="E2" s="266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267" t="s">
        <v>138</v>
      </c>
      <c r="C5" s="268"/>
      <c r="D5" s="269" t="s">
        <v>107</v>
      </c>
      <c r="E5" s="270"/>
    </row>
    <row r="6" spans="1:5" ht="14.25" x14ac:dyDescent="0.15">
      <c r="A6" s="49" t="s">
        <v>109</v>
      </c>
      <c r="B6" s="334">
        <f>+C26</f>
        <v>0</v>
      </c>
      <c r="C6" s="335"/>
      <c r="D6" s="269"/>
      <c r="E6" s="270"/>
    </row>
    <row r="7" spans="1:5" ht="14.25" x14ac:dyDescent="0.15">
      <c r="A7" s="49" t="s">
        <v>110</v>
      </c>
      <c r="B7" s="334" t="e">
        <f>+D26</f>
        <v>#REF!</v>
      </c>
      <c r="C7" s="335"/>
      <c r="D7" s="269"/>
      <c r="E7" s="270"/>
    </row>
    <row r="8" spans="1:5" ht="14.25" x14ac:dyDescent="0.15">
      <c r="A8" s="49"/>
      <c r="B8" s="334"/>
      <c r="C8" s="335"/>
      <c r="D8" s="269"/>
      <c r="E8" s="270"/>
    </row>
    <row r="9" spans="1:5" ht="14.25" x14ac:dyDescent="0.15">
      <c r="A9" s="49" t="s">
        <v>103</v>
      </c>
      <c r="B9" s="334" t="e">
        <f>SUM(B6:C8)</f>
        <v>#REF!</v>
      </c>
      <c r="C9" s="335"/>
      <c r="D9" s="269"/>
      <c r="E9" s="270"/>
    </row>
    <row r="10" spans="1:5" x14ac:dyDescent="0.15">
      <c r="E10" s="17" t="s">
        <v>93</v>
      </c>
    </row>
    <row r="12" spans="1:5" x14ac:dyDescent="0.15">
      <c r="A12" t="s">
        <v>94</v>
      </c>
      <c r="E12" s="17" t="s">
        <v>120</v>
      </c>
    </row>
    <row r="13" spans="1:5" x14ac:dyDescent="0.15">
      <c r="A13" s="280" t="s">
        <v>91</v>
      </c>
      <c r="B13" s="280" t="s">
        <v>138</v>
      </c>
      <c r="C13" s="267" t="s">
        <v>104</v>
      </c>
      <c r="D13" s="268"/>
      <c r="E13" s="280" t="s">
        <v>107</v>
      </c>
    </row>
    <row r="14" spans="1:5" x14ac:dyDescent="0.15">
      <c r="A14" s="281"/>
      <c r="B14" s="281"/>
      <c r="C14" s="159" t="s">
        <v>105</v>
      </c>
      <c r="D14" s="173" t="s">
        <v>43</v>
      </c>
      <c r="E14" s="281"/>
    </row>
    <row r="15" spans="1:5" ht="14.25" x14ac:dyDescent="0.15">
      <c r="A15" s="44" t="s">
        <v>2</v>
      </c>
      <c r="B15" s="50" t="e">
        <f>+#REF!</f>
        <v>#REF!</v>
      </c>
      <c r="C15" s="50"/>
      <c r="D15" s="50" t="e">
        <f>+B15-C15</f>
        <v>#REF!</v>
      </c>
      <c r="E15" s="44"/>
    </row>
    <row r="16" spans="1:5" ht="14.25" x14ac:dyDescent="0.15">
      <c r="A16" s="44" t="s">
        <v>6</v>
      </c>
      <c r="B16" s="50" t="e">
        <f>+#REF!</f>
        <v>#REF!</v>
      </c>
      <c r="C16" s="50"/>
      <c r="D16" s="50" t="e">
        <f t="shared" ref="D16:D24" si="0">+B16-C16</f>
        <v>#REF!</v>
      </c>
      <c r="E16" s="44"/>
    </row>
    <row r="17" spans="1:5" ht="14.25" x14ac:dyDescent="0.15">
      <c r="A17" s="44" t="s">
        <v>10</v>
      </c>
      <c r="B17" s="50" t="e">
        <f>+#REF!</f>
        <v>#REF!</v>
      </c>
      <c r="C17" s="50"/>
      <c r="D17" s="50" t="e">
        <f t="shared" si="0"/>
        <v>#REF!</v>
      </c>
      <c r="E17" s="44"/>
    </row>
    <row r="18" spans="1:5" ht="14.25" x14ac:dyDescent="0.15">
      <c r="A18" s="44" t="s">
        <v>13</v>
      </c>
      <c r="B18" s="50" t="e">
        <f>+#REF!</f>
        <v>#REF!</v>
      </c>
      <c r="C18" s="50"/>
      <c r="D18" s="50" t="e">
        <f t="shared" si="0"/>
        <v>#REF!</v>
      </c>
      <c r="E18" s="44"/>
    </row>
    <row r="19" spans="1:5" ht="14.25" x14ac:dyDescent="0.15">
      <c r="A19" s="44" t="s">
        <v>17</v>
      </c>
      <c r="B19" s="50" t="e">
        <f>+#REF!</f>
        <v>#REF!</v>
      </c>
      <c r="C19" s="50"/>
      <c r="D19" s="50" t="e">
        <f t="shared" si="0"/>
        <v>#REF!</v>
      </c>
      <c r="E19" s="44"/>
    </row>
    <row r="20" spans="1:5" ht="14.25" x14ac:dyDescent="0.15">
      <c r="A20" s="44" t="s">
        <v>23</v>
      </c>
      <c r="B20" s="50" t="e">
        <f>+#REF!/1000</f>
        <v>#REF!</v>
      </c>
      <c r="C20" s="50"/>
      <c r="D20" s="50" t="e">
        <f t="shared" si="0"/>
        <v>#REF!</v>
      </c>
      <c r="E20" s="44"/>
    </row>
    <row r="21" spans="1:5" ht="14.25" x14ac:dyDescent="0.15">
      <c r="A21" s="44" t="s">
        <v>27</v>
      </c>
      <c r="B21" s="50" t="e">
        <f>+#REF!</f>
        <v>#REF!</v>
      </c>
      <c r="C21" s="50"/>
      <c r="D21" s="50" t="e">
        <f t="shared" si="0"/>
        <v>#REF!</v>
      </c>
      <c r="E21" s="44"/>
    </row>
    <row r="22" spans="1:5" ht="14.25" x14ac:dyDescent="0.15">
      <c r="A22" s="44" t="s">
        <v>36</v>
      </c>
      <c r="B22" s="50" t="e">
        <f>+#REF!</f>
        <v>#REF!</v>
      </c>
      <c r="C22" s="50"/>
      <c r="D22" s="50" t="e">
        <f t="shared" si="0"/>
        <v>#REF!</v>
      </c>
      <c r="E22" s="44"/>
    </row>
    <row r="23" spans="1:5" ht="14.25" x14ac:dyDescent="0.15">
      <c r="A23" s="44" t="s">
        <v>39</v>
      </c>
      <c r="B23" s="50" t="e">
        <f>+#REF!</f>
        <v>#REF!</v>
      </c>
      <c r="C23" s="50"/>
      <c r="D23" s="50" t="e">
        <f t="shared" si="0"/>
        <v>#REF!</v>
      </c>
      <c r="E23" s="44"/>
    </row>
    <row r="24" spans="1:5" ht="14.25" x14ac:dyDescent="0.15">
      <c r="A24" s="44" t="s">
        <v>122</v>
      </c>
      <c r="B24" s="50" t="e">
        <f>+#REF!</f>
        <v>#REF!</v>
      </c>
      <c r="C24" s="50"/>
      <c r="D24" s="50" t="e">
        <f t="shared" si="0"/>
        <v>#REF!</v>
      </c>
      <c r="E24" s="44"/>
    </row>
    <row r="25" spans="1:5" ht="14.25" x14ac:dyDescent="0.15">
      <c r="A25" s="44"/>
      <c r="B25" s="50"/>
      <c r="C25" s="50"/>
      <c r="D25" s="50"/>
      <c r="E25" s="44"/>
    </row>
    <row r="26" spans="1:5" ht="14.25" x14ac:dyDescent="0.15">
      <c r="A26" s="46" t="s">
        <v>108</v>
      </c>
      <c r="B26" s="51" t="e">
        <f>SUM(B15:B25)</f>
        <v>#REF!</v>
      </c>
      <c r="C26" s="51">
        <f>SUM(C15:C25)</f>
        <v>0</v>
      </c>
      <c r="D26" s="51" t="e">
        <f>SUM(D15:D25)</f>
        <v>#REF!</v>
      </c>
      <c r="E26" s="45"/>
    </row>
  </sheetData>
  <mergeCells count="15">
    <mergeCell ref="B8:C8"/>
    <mergeCell ref="D8:E8"/>
    <mergeCell ref="B9:C9"/>
    <mergeCell ref="D9:E9"/>
    <mergeCell ref="A13:A14"/>
    <mergeCell ref="B13:B14"/>
    <mergeCell ref="C13:D13"/>
    <mergeCell ref="E13:E14"/>
    <mergeCell ref="B7:C7"/>
    <mergeCell ref="D7:E7"/>
    <mergeCell ref="A2:E2"/>
    <mergeCell ref="B5:C5"/>
    <mergeCell ref="D5:E5"/>
    <mergeCell ref="B6:C6"/>
    <mergeCell ref="D6:E6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 x14ac:dyDescent="0.1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 x14ac:dyDescent="0.2">
      <c r="A2" s="265" t="s">
        <v>111</v>
      </c>
      <c r="B2" s="266"/>
      <c r="C2" s="266"/>
      <c r="D2" s="266"/>
      <c r="E2" s="266"/>
    </row>
    <row r="4" spans="1:5" ht="24.95" customHeight="1" x14ac:dyDescent="0.15">
      <c r="A4" t="s">
        <v>89</v>
      </c>
      <c r="E4" s="17" t="s">
        <v>90</v>
      </c>
    </row>
    <row r="5" spans="1:5" ht="24.95" customHeight="1" x14ac:dyDescent="0.15">
      <c r="A5" s="49" t="s">
        <v>91</v>
      </c>
      <c r="B5" s="267" t="s">
        <v>92</v>
      </c>
      <c r="C5" s="268"/>
      <c r="D5" s="269" t="s">
        <v>107</v>
      </c>
      <c r="E5" s="270"/>
    </row>
    <row r="6" spans="1:5" ht="24.95" customHeight="1" x14ac:dyDescent="0.15">
      <c r="A6" s="49" t="s">
        <v>109</v>
      </c>
      <c r="B6" s="271">
        <f>+C26</f>
        <v>1371</v>
      </c>
      <c r="C6" s="272"/>
      <c r="D6" s="267"/>
      <c r="E6" s="268"/>
    </row>
    <row r="7" spans="1:5" ht="24.95" customHeight="1" x14ac:dyDescent="0.15">
      <c r="A7" s="49" t="s">
        <v>110</v>
      </c>
      <c r="B7" s="271">
        <f>+D26</f>
        <v>200</v>
      </c>
      <c r="C7" s="272"/>
      <c r="D7" s="336" t="s">
        <v>136</v>
      </c>
      <c r="E7" s="337"/>
    </row>
    <row r="8" spans="1:5" ht="24.95" customHeight="1" x14ac:dyDescent="0.15">
      <c r="A8" s="49"/>
      <c r="B8" s="271"/>
      <c r="C8" s="272"/>
      <c r="D8" s="267"/>
      <c r="E8" s="268"/>
    </row>
    <row r="9" spans="1:5" ht="24.95" customHeight="1" x14ac:dyDescent="0.15">
      <c r="A9" s="49" t="s">
        <v>103</v>
      </c>
      <c r="B9" s="271">
        <f>SUM(B6:C8)</f>
        <v>1571</v>
      </c>
      <c r="C9" s="272"/>
      <c r="D9" s="269"/>
      <c r="E9" s="270"/>
    </row>
    <row r="10" spans="1:5" ht="24.95" customHeight="1" x14ac:dyDescent="0.15">
      <c r="E10" s="17" t="s">
        <v>93</v>
      </c>
    </row>
    <row r="11" spans="1:5" ht="24.95" customHeight="1" x14ac:dyDescent="0.15"/>
    <row r="12" spans="1:5" ht="24.95" customHeight="1" x14ac:dyDescent="0.15">
      <c r="A12" t="s">
        <v>94</v>
      </c>
      <c r="E12" s="17" t="s">
        <v>90</v>
      </c>
    </row>
    <row r="13" spans="1:5" ht="24.95" customHeight="1" x14ac:dyDescent="0.15">
      <c r="A13" s="280" t="s">
        <v>91</v>
      </c>
      <c r="B13" s="280" t="s">
        <v>92</v>
      </c>
      <c r="C13" s="269" t="s">
        <v>104</v>
      </c>
      <c r="D13" s="270"/>
      <c r="E13" s="280" t="s">
        <v>107</v>
      </c>
    </row>
    <row r="14" spans="1:5" ht="24.95" customHeight="1" x14ac:dyDescent="0.15">
      <c r="A14" s="281"/>
      <c r="B14" s="281"/>
      <c r="C14" s="48" t="s">
        <v>105</v>
      </c>
      <c r="D14" s="47" t="s">
        <v>106</v>
      </c>
      <c r="E14" s="281"/>
    </row>
    <row r="15" spans="1:5" ht="24.95" customHeight="1" x14ac:dyDescent="0.15">
      <c r="A15" s="49" t="s">
        <v>2</v>
      </c>
      <c r="B15" s="52">
        <f>+'※予算明細 (記載例)'!AQ7/1000</f>
        <v>1200</v>
      </c>
      <c r="C15" s="52">
        <v>1000</v>
      </c>
      <c r="D15" s="52">
        <f>+B15-C15</f>
        <v>200</v>
      </c>
      <c r="E15" s="54" t="s">
        <v>112</v>
      </c>
    </row>
    <row r="16" spans="1:5" ht="24.95" customHeight="1" x14ac:dyDescent="0.15">
      <c r="A16" s="49" t="s">
        <v>95</v>
      </c>
      <c r="B16" s="52">
        <f>+'※予算明細 (記載例)'!AQ11/1000</f>
        <v>0</v>
      </c>
      <c r="C16" s="52">
        <v>0</v>
      </c>
      <c r="D16" s="52">
        <f t="shared" ref="D16:D24" si="0">+B16-C16</f>
        <v>0</v>
      </c>
      <c r="E16" s="54"/>
    </row>
    <row r="17" spans="1:5" ht="24.95" customHeight="1" x14ac:dyDescent="0.15">
      <c r="A17" s="49" t="s">
        <v>96</v>
      </c>
      <c r="B17" s="52">
        <f>+'※予算明細 (記載例)'!AQ16/1000</f>
        <v>0</v>
      </c>
      <c r="C17" s="52">
        <v>0</v>
      </c>
      <c r="D17" s="52">
        <f t="shared" si="0"/>
        <v>0</v>
      </c>
      <c r="E17" s="54"/>
    </row>
    <row r="18" spans="1:5" ht="24.95" customHeight="1" x14ac:dyDescent="0.15">
      <c r="A18" s="49" t="s">
        <v>97</v>
      </c>
      <c r="B18" s="52">
        <f>+'※予算明細 (記載例)'!AQ20/1000</f>
        <v>200</v>
      </c>
      <c r="C18" s="52">
        <v>200</v>
      </c>
      <c r="D18" s="52">
        <f t="shared" si="0"/>
        <v>0</v>
      </c>
      <c r="E18" s="54" t="s">
        <v>133</v>
      </c>
    </row>
    <row r="19" spans="1:5" ht="24.95" customHeight="1" x14ac:dyDescent="0.15">
      <c r="A19" s="49" t="s">
        <v>98</v>
      </c>
      <c r="B19" s="52">
        <f>+'※予算明細 (記載例)'!AQ27/1000</f>
        <v>36</v>
      </c>
      <c r="C19" s="52">
        <v>36</v>
      </c>
      <c r="D19" s="52">
        <f t="shared" si="0"/>
        <v>0</v>
      </c>
      <c r="E19" s="54" t="s">
        <v>19</v>
      </c>
    </row>
    <row r="20" spans="1:5" ht="24.95" customHeight="1" x14ac:dyDescent="0.15">
      <c r="A20" s="49" t="s">
        <v>99</v>
      </c>
      <c r="B20" s="52">
        <f>+'※予算明細 (記載例)'!AQ32/1000</f>
        <v>0</v>
      </c>
      <c r="C20" s="52">
        <v>0</v>
      </c>
      <c r="D20" s="52">
        <f t="shared" si="0"/>
        <v>0</v>
      </c>
      <c r="E20" s="54"/>
    </row>
    <row r="21" spans="1:5" ht="24.95" customHeight="1" x14ac:dyDescent="0.15">
      <c r="A21" s="49" t="s">
        <v>100</v>
      </c>
      <c r="B21" s="52">
        <f>+'※予算明細 (記載例)'!AQ37/1000</f>
        <v>135</v>
      </c>
      <c r="C21" s="52">
        <v>135</v>
      </c>
      <c r="D21" s="52">
        <f t="shared" si="0"/>
        <v>0</v>
      </c>
      <c r="E21" s="54" t="s">
        <v>132</v>
      </c>
    </row>
    <row r="22" spans="1:5" ht="24.95" customHeight="1" x14ac:dyDescent="0.15">
      <c r="A22" s="49" t="s">
        <v>101</v>
      </c>
      <c r="B22" s="52">
        <f>+'※予算明細 (記載例)'!AQ43/1000</f>
        <v>0</v>
      </c>
      <c r="C22" s="52"/>
      <c r="D22" s="52">
        <f t="shared" si="0"/>
        <v>0</v>
      </c>
      <c r="E22" s="54"/>
    </row>
    <row r="23" spans="1:5" ht="24.95" customHeight="1" x14ac:dyDescent="0.15">
      <c r="A23" s="49" t="s">
        <v>102</v>
      </c>
      <c r="B23" s="52">
        <f>+'※予算明細 (記載例)'!AQ48/1000</f>
        <v>0</v>
      </c>
      <c r="C23" s="52">
        <v>0</v>
      </c>
      <c r="D23" s="52">
        <f t="shared" si="0"/>
        <v>0</v>
      </c>
      <c r="E23" s="54"/>
    </row>
    <row r="24" spans="1:5" ht="24.95" customHeight="1" x14ac:dyDescent="0.15">
      <c r="A24" s="49" t="s">
        <v>106</v>
      </c>
      <c r="B24" s="52">
        <f>+'※予算明細 (記載例)'!AQ53/1000</f>
        <v>0</v>
      </c>
      <c r="C24" s="52">
        <v>0</v>
      </c>
      <c r="D24" s="52">
        <f t="shared" si="0"/>
        <v>0</v>
      </c>
      <c r="E24" s="54"/>
    </row>
    <row r="25" spans="1:5" ht="24.95" customHeight="1" x14ac:dyDescent="0.15">
      <c r="A25" s="49"/>
      <c r="B25" s="52"/>
      <c r="C25" s="52"/>
      <c r="D25" s="52"/>
      <c r="E25" s="54"/>
    </row>
    <row r="26" spans="1:5" ht="24.95" customHeight="1" x14ac:dyDescent="0.15">
      <c r="A26" s="56" t="s">
        <v>108</v>
      </c>
      <c r="B26" s="53">
        <f>SUM(B15:B25)</f>
        <v>1571</v>
      </c>
      <c r="C26" s="53">
        <f>SUM(C15:C25)</f>
        <v>1371</v>
      </c>
      <c r="D26" s="53">
        <f>SUM(D15:D25)</f>
        <v>200</v>
      </c>
      <c r="E26" s="55"/>
    </row>
  </sheetData>
  <mergeCells count="15">
    <mergeCell ref="A13:A14"/>
    <mergeCell ref="B13:B14"/>
    <mergeCell ref="C13:D13"/>
    <mergeCell ref="E13:E14"/>
    <mergeCell ref="B5:C5"/>
    <mergeCell ref="D5:E5"/>
    <mergeCell ref="B6:C6"/>
    <mergeCell ref="D6:E6"/>
    <mergeCell ref="B7:C7"/>
    <mergeCell ref="D7:E7"/>
    <mergeCell ref="A2:E2"/>
    <mergeCell ref="B8:C8"/>
    <mergeCell ref="D8:E8"/>
    <mergeCell ref="B9:C9"/>
    <mergeCell ref="D9:E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1"/>
  <sheetViews>
    <sheetView view="pageBreakPreview" topLeftCell="A7" zoomScaleNormal="100" zoomScaleSheetLayoutView="100" workbookViewId="0">
      <selection activeCell="A27" sqref="A27"/>
    </sheetView>
  </sheetViews>
  <sheetFormatPr defaultRowHeight="13.5" x14ac:dyDescent="0.15"/>
  <cols>
    <col min="1" max="1" width="16.5" style="160" customWidth="1"/>
    <col min="2" max="2" width="15" style="160" customWidth="1"/>
    <col min="3" max="4" width="13.5" style="160" customWidth="1"/>
    <col min="5" max="5" width="29.5" style="160" customWidth="1"/>
    <col min="6" max="16384" width="9" style="160"/>
  </cols>
  <sheetData>
    <row r="2" spans="1:5" ht="17.25" x14ac:dyDescent="0.2">
      <c r="A2" s="340" t="s">
        <v>123</v>
      </c>
      <c r="B2" s="341"/>
      <c r="C2" s="341"/>
      <c r="D2" s="341"/>
      <c r="E2" s="341"/>
    </row>
    <row r="4" spans="1:5" ht="18" customHeight="1" x14ac:dyDescent="0.15">
      <c r="A4" s="160" t="s">
        <v>89</v>
      </c>
      <c r="E4" s="161" t="s">
        <v>120</v>
      </c>
    </row>
    <row r="5" spans="1:5" ht="18" customHeight="1" x14ac:dyDescent="0.15">
      <c r="A5" s="162" t="s">
        <v>91</v>
      </c>
      <c r="B5" s="342" t="s">
        <v>92</v>
      </c>
      <c r="C5" s="343"/>
      <c r="D5" s="338" t="s">
        <v>107</v>
      </c>
      <c r="E5" s="339"/>
    </row>
    <row r="6" spans="1:5" ht="18" customHeight="1" x14ac:dyDescent="0.15">
      <c r="A6" s="344" t="s">
        <v>109</v>
      </c>
      <c r="B6" s="271">
        <f>+C39</f>
        <v>1371000</v>
      </c>
      <c r="C6" s="272"/>
      <c r="D6" s="338"/>
      <c r="E6" s="339"/>
    </row>
    <row r="7" spans="1:5" ht="18" customHeight="1" x14ac:dyDescent="0.15">
      <c r="A7" s="345"/>
      <c r="B7" s="275">
        <f>+C40</f>
        <v>1890000</v>
      </c>
      <c r="C7" s="276"/>
      <c r="D7" s="346"/>
      <c r="E7" s="347"/>
    </row>
    <row r="8" spans="1:5" ht="18" customHeight="1" x14ac:dyDescent="0.15">
      <c r="A8" s="344" t="s">
        <v>110</v>
      </c>
      <c r="B8" s="271">
        <f>+D39</f>
        <v>200000</v>
      </c>
      <c r="C8" s="272"/>
      <c r="D8" s="346" t="s">
        <v>135</v>
      </c>
      <c r="E8" s="347"/>
    </row>
    <row r="9" spans="1:5" ht="18" customHeight="1" x14ac:dyDescent="0.15">
      <c r="A9" s="345"/>
      <c r="B9" s="275">
        <f>+D40</f>
        <v>200000</v>
      </c>
      <c r="C9" s="276"/>
      <c r="D9" s="346"/>
      <c r="E9" s="347"/>
    </row>
    <row r="10" spans="1:5" ht="18" customHeight="1" x14ac:dyDescent="0.15">
      <c r="A10" s="162"/>
      <c r="B10" s="271"/>
      <c r="C10" s="272"/>
      <c r="D10" s="338"/>
      <c r="E10" s="339"/>
    </row>
    <row r="11" spans="1:5" ht="18" customHeight="1" x14ac:dyDescent="0.15">
      <c r="A11" s="344" t="s">
        <v>103</v>
      </c>
      <c r="B11" s="271">
        <f>+B6+B8</f>
        <v>1571000</v>
      </c>
      <c r="C11" s="272"/>
      <c r="D11" s="163"/>
      <c r="E11" s="164"/>
    </row>
    <row r="12" spans="1:5" ht="18" customHeight="1" x14ac:dyDescent="0.15">
      <c r="A12" s="345"/>
      <c r="B12" s="275">
        <f>+B7+B9</f>
        <v>2090000</v>
      </c>
      <c r="C12" s="276"/>
      <c r="D12" s="338"/>
      <c r="E12" s="339"/>
    </row>
    <row r="13" spans="1:5" ht="18" customHeight="1" x14ac:dyDescent="0.15">
      <c r="E13" s="161" t="s">
        <v>93</v>
      </c>
    </row>
    <row r="14" spans="1:5" ht="18" customHeight="1" x14ac:dyDescent="0.15"/>
    <row r="15" spans="1:5" ht="18" customHeight="1" x14ac:dyDescent="0.15">
      <c r="A15" s="160" t="s">
        <v>94</v>
      </c>
      <c r="E15" s="161" t="s">
        <v>120</v>
      </c>
    </row>
    <row r="16" spans="1:5" ht="18" customHeight="1" x14ac:dyDescent="0.15">
      <c r="A16" s="348" t="s">
        <v>91</v>
      </c>
      <c r="B16" s="348" t="s">
        <v>92</v>
      </c>
      <c r="C16" s="338" t="s">
        <v>104</v>
      </c>
      <c r="D16" s="339"/>
      <c r="E16" s="348" t="s">
        <v>107</v>
      </c>
    </row>
    <row r="17" spans="1:5" ht="18" customHeight="1" x14ac:dyDescent="0.15">
      <c r="A17" s="349"/>
      <c r="B17" s="349"/>
      <c r="C17" s="165" t="s">
        <v>105</v>
      </c>
      <c r="D17" s="166" t="s">
        <v>43</v>
      </c>
      <c r="E17" s="349"/>
    </row>
    <row r="18" spans="1:5" ht="18" customHeight="1" x14ac:dyDescent="0.15">
      <c r="A18" s="350" t="s">
        <v>2</v>
      </c>
      <c r="B18" s="168">
        <f>+'※予算明細 (記載例)'!AQ7</f>
        <v>1200000</v>
      </c>
      <c r="C18" s="168">
        <v>1000000</v>
      </c>
      <c r="D18" s="168">
        <f>+B18-C18</f>
        <v>200000</v>
      </c>
      <c r="E18" s="171" t="s">
        <v>112</v>
      </c>
    </row>
    <row r="19" spans="1:5" ht="18" customHeight="1" x14ac:dyDescent="0.15">
      <c r="A19" s="351"/>
      <c r="B19" s="169">
        <f>+'※予算明細 (記載例)'!AQ8</f>
        <v>1200000</v>
      </c>
      <c r="C19" s="169">
        <v>1000000</v>
      </c>
      <c r="D19" s="169">
        <f>+B19-C19</f>
        <v>200000</v>
      </c>
      <c r="E19" s="172"/>
    </row>
    <row r="20" spans="1:5" ht="18" customHeight="1" x14ac:dyDescent="0.15">
      <c r="A20" s="344" t="s">
        <v>6</v>
      </c>
      <c r="B20" s="168">
        <f>+'※予算明細 (記載例)'!AQ11</f>
        <v>0</v>
      </c>
      <c r="C20" s="168">
        <v>0</v>
      </c>
      <c r="D20" s="168">
        <f t="shared" ref="D20:D36" si="0">+B20-C20</f>
        <v>0</v>
      </c>
      <c r="E20" s="172"/>
    </row>
    <row r="21" spans="1:5" ht="18" customHeight="1" x14ac:dyDescent="0.15">
      <c r="A21" s="345"/>
      <c r="B21" s="169">
        <f>+'※予算明細 (記載例)'!AQ12</f>
        <v>150000</v>
      </c>
      <c r="C21" s="169">
        <v>150000</v>
      </c>
      <c r="D21" s="169">
        <f>+B21-C21</f>
        <v>0</v>
      </c>
      <c r="E21" s="171" t="s">
        <v>113</v>
      </c>
    </row>
    <row r="22" spans="1:5" ht="18" customHeight="1" x14ac:dyDescent="0.15">
      <c r="A22" s="344" t="s">
        <v>10</v>
      </c>
      <c r="B22" s="168">
        <f>+'※予算明細 (記載例)'!AQ16</f>
        <v>0</v>
      </c>
      <c r="C22" s="168">
        <v>0</v>
      </c>
      <c r="D22" s="168">
        <f t="shared" si="0"/>
        <v>0</v>
      </c>
      <c r="E22" s="172"/>
    </row>
    <row r="23" spans="1:5" ht="18" customHeight="1" x14ac:dyDescent="0.15">
      <c r="A23" s="345"/>
      <c r="B23" s="169">
        <f>+'※予算明細 (記載例)'!AQ17</f>
        <v>7000</v>
      </c>
      <c r="C23" s="169">
        <v>7000</v>
      </c>
      <c r="D23" s="169">
        <f>+B23-C23</f>
        <v>0</v>
      </c>
      <c r="E23" s="172"/>
    </row>
    <row r="24" spans="1:5" ht="18" customHeight="1" x14ac:dyDescent="0.15">
      <c r="A24" s="344" t="s">
        <v>13</v>
      </c>
      <c r="B24" s="168">
        <f>+'※予算明細 (記載例)'!AQ20</f>
        <v>200000</v>
      </c>
      <c r="C24" s="168">
        <v>200000</v>
      </c>
      <c r="D24" s="168">
        <f t="shared" si="0"/>
        <v>0</v>
      </c>
      <c r="E24" s="171" t="s">
        <v>124</v>
      </c>
    </row>
    <row r="25" spans="1:5" ht="18" customHeight="1" x14ac:dyDescent="0.15">
      <c r="A25" s="345"/>
      <c r="B25" s="169">
        <f>+'※予算明細 (記載例)'!AQ21</f>
        <v>400000</v>
      </c>
      <c r="C25" s="169">
        <v>400000</v>
      </c>
      <c r="D25" s="169">
        <f>+B25-C25</f>
        <v>0</v>
      </c>
      <c r="E25" s="171" t="s">
        <v>128</v>
      </c>
    </row>
    <row r="26" spans="1:5" ht="18" customHeight="1" x14ac:dyDescent="0.15">
      <c r="A26" s="344" t="s">
        <v>17</v>
      </c>
      <c r="B26" s="168">
        <f>+'※予算明細 (記載例)'!AQ27</f>
        <v>36000</v>
      </c>
      <c r="C26" s="168">
        <v>36000</v>
      </c>
      <c r="D26" s="168">
        <f t="shared" si="0"/>
        <v>0</v>
      </c>
      <c r="E26" s="171" t="s">
        <v>19</v>
      </c>
    </row>
    <row r="27" spans="1:5" ht="18" customHeight="1" x14ac:dyDescent="0.15">
      <c r="A27" s="345"/>
      <c r="B27" s="169">
        <f>+'※予算明細 (記載例)'!AQ28</f>
        <v>51000</v>
      </c>
      <c r="C27" s="169">
        <v>51000</v>
      </c>
      <c r="D27" s="169">
        <f>+B27-C27</f>
        <v>0</v>
      </c>
      <c r="E27" s="171" t="s">
        <v>130</v>
      </c>
    </row>
    <row r="28" spans="1:5" ht="18" customHeight="1" x14ac:dyDescent="0.15">
      <c r="A28" s="344" t="s">
        <v>23</v>
      </c>
      <c r="B28" s="168">
        <f>+'※予算明細 (記載例)'!AQ32</f>
        <v>0</v>
      </c>
      <c r="C28" s="168">
        <v>0</v>
      </c>
      <c r="D28" s="168">
        <f t="shared" si="0"/>
        <v>0</v>
      </c>
      <c r="E28" s="172"/>
    </row>
    <row r="29" spans="1:5" ht="18" customHeight="1" x14ac:dyDescent="0.15">
      <c r="A29" s="345"/>
      <c r="B29" s="169">
        <f>+'※予算明細 (記載例)'!AQ33</f>
        <v>48000</v>
      </c>
      <c r="C29" s="169">
        <v>48000</v>
      </c>
      <c r="D29" s="169">
        <f>+B29-C29</f>
        <v>0</v>
      </c>
      <c r="E29" s="171" t="s">
        <v>116</v>
      </c>
    </row>
    <row r="30" spans="1:5" ht="18" customHeight="1" x14ac:dyDescent="0.15">
      <c r="A30" s="344" t="s">
        <v>27</v>
      </c>
      <c r="B30" s="168">
        <f>+'※予算明細 (記載例)'!AQ37</f>
        <v>135000</v>
      </c>
      <c r="C30" s="168">
        <v>135000</v>
      </c>
      <c r="D30" s="168">
        <f t="shared" si="0"/>
        <v>0</v>
      </c>
      <c r="E30" s="172" t="s">
        <v>127</v>
      </c>
    </row>
    <row r="31" spans="1:5" ht="18" customHeight="1" x14ac:dyDescent="0.15">
      <c r="A31" s="345"/>
      <c r="B31" s="169">
        <f>+'※予算明細 (記載例)'!AQ38</f>
        <v>194000</v>
      </c>
      <c r="C31" s="169">
        <v>194000</v>
      </c>
      <c r="D31" s="169">
        <f>+B31-C31</f>
        <v>0</v>
      </c>
      <c r="E31" s="172" t="s">
        <v>129</v>
      </c>
    </row>
    <row r="32" spans="1:5" ht="18" customHeight="1" x14ac:dyDescent="0.15">
      <c r="A32" s="344" t="s">
        <v>36</v>
      </c>
      <c r="B32" s="168">
        <f>+'※予算明細 (記載例)'!AQ43</f>
        <v>0</v>
      </c>
      <c r="C32" s="168">
        <v>0</v>
      </c>
      <c r="D32" s="168">
        <f t="shared" si="0"/>
        <v>0</v>
      </c>
      <c r="E32" s="172"/>
    </row>
    <row r="33" spans="1:5" ht="18" customHeight="1" x14ac:dyDescent="0.15">
      <c r="A33" s="345"/>
      <c r="B33" s="169">
        <f>+'※予算明細 (記載例)'!AQ44</f>
        <v>0</v>
      </c>
      <c r="C33" s="169">
        <v>0</v>
      </c>
      <c r="D33" s="169">
        <f>+B33-C33</f>
        <v>0</v>
      </c>
      <c r="E33" s="172"/>
    </row>
    <row r="34" spans="1:5" ht="18" customHeight="1" x14ac:dyDescent="0.15">
      <c r="A34" s="344" t="s">
        <v>39</v>
      </c>
      <c r="B34" s="168">
        <f>+'※予算明細 (記載例)'!AQ48</f>
        <v>0</v>
      </c>
      <c r="C34" s="168">
        <v>0</v>
      </c>
      <c r="D34" s="168">
        <f t="shared" si="0"/>
        <v>0</v>
      </c>
      <c r="E34" s="172"/>
    </row>
    <row r="35" spans="1:5" ht="18" customHeight="1" x14ac:dyDescent="0.15">
      <c r="A35" s="345"/>
      <c r="B35" s="169">
        <f>+'※予算明細 (記載例)'!AQ49</f>
        <v>20000</v>
      </c>
      <c r="C35" s="169">
        <v>20000</v>
      </c>
      <c r="D35" s="169">
        <f>+B35-C35</f>
        <v>0</v>
      </c>
      <c r="E35" s="54" t="s">
        <v>114</v>
      </c>
    </row>
    <row r="36" spans="1:5" ht="18" customHeight="1" x14ac:dyDescent="0.15">
      <c r="A36" s="344" t="s">
        <v>122</v>
      </c>
      <c r="B36" s="168">
        <f>+'※予算明細 (記載例)'!AQ53</f>
        <v>0</v>
      </c>
      <c r="C36" s="168">
        <v>0</v>
      </c>
      <c r="D36" s="168">
        <f t="shared" si="0"/>
        <v>0</v>
      </c>
      <c r="E36" s="172"/>
    </row>
    <row r="37" spans="1:5" ht="18" customHeight="1" x14ac:dyDescent="0.15">
      <c r="A37" s="345"/>
      <c r="B37" s="169">
        <f>+'※予算明細 (記載例)'!AQ54</f>
        <v>20000</v>
      </c>
      <c r="C37" s="169">
        <v>20000</v>
      </c>
      <c r="D37" s="169">
        <f>+B37-C37</f>
        <v>0</v>
      </c>
      <c r="E37" s="172" t="s">
        <v>115</v>
      </c>
    </row>
    <row r="38" spans="1:5" ht="18" customHeight="1" x14ac:dyDescent="0.15">
      <c r="A38" s="167"/>
      <c r="B38" s="168"/>
      <c r="C38" s="168"/>
      <c r="D38" s="168"/>
      <c r="E38" s="172"/>
    </row>
    <row r="39" spans="1:5" ht="18" customHeight="1" x14ac:dyDescent="0.15">
      <c r="A39" s="344" t="s">
        <v>108</v>
      </c>
      <c r="B39" s="168">
        <f t="shared" ref="B39:D40" si="1">+B18+B20+B22+B24+B26+B28+B30+B32+B34+B36</f>
        <v>1571000</v>
      </c>
      <c r="C39" s="168">
        <f t="shared" si="1"/>
        <v>1371000</v>
      </c>
      <c r="D39" s="168">
        <f t="shared" si="1"/>
        <v>200000</v>
      </c>
      <c r="E39" s="172"/>
    </row>
    <row r="40" spans="1:5" ht="18" customHeight="1" x14ac:dyDescent="0.15">
      <c r="A40" s="345"/>
      <c r="B40" s="169">
        <f t="shared" si="1"/>
        <v>2090000</v>
      </c>
      <c r="C40" s="169">
        <f t="shared" si="1"/>
        <v>1890000</v>
      </c>
      <c r="D40" s="169">
        <f t="shared" si="1"/>
        <v>200000</v>
      </c>
      <c r="E40" s="172"/>
    </row>
    <row r="41" spans="1:5" x14ac:dyDescent="0.15">
      <c r="A41" s="160" t="s">
        <v>131</v>
      </c>
    </row>
  </sheetData>
  <mergeCells count="34">
    <mergeCell ref="A30:A31"/>
    <mergeCell ref="A32:A33"/>
    <mergeCell ref="A34:A35"/>
    <mergeCell ref="A36:A37"/>
    <mergeCell ref="A39:A40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</mergeCells>
  <phoneticPr fontId="2"/>
  <pageMargins left="0.7" right="0.7" top="0.75" bottom="0.75" header="0.3" footer="0.3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41"/>
  <sheetViews>
    <sheetView view="pageBreakPreview" zoomScale="60" zoomScaleNormal="100" workbookViewId="0">
      <selection activeCell="A27" sqref="A27"/>
    </sheetView>
  </sheetViews>
  <sheetFormatPr defaultRowHeight="13.5" x14ac:dyDescent="0.15"/>
  <cols>
    <col min="1" max="1" width="16.5" style="160" customWidth="1"/>
    <col min="2" max="2" width="15" style="160" customWidth="1"/>
    <col min="3" max="4" width="13.5" style="160" customWidth="1"/>
    <col min="5" max="5" width="25.125" style="160" customWidth="1"/>
    <col min="6" max="16384" width="9" style="160"/>
  </cols>
  <sheetData>
    <row r="2" spans="1:5" ht="17.25" x14ac:dyDescent="0.2">
      <c r="A2" s="340" t="s">
        <v>123</v>
      </c>
      <c r="B2" s="341"/>
      <c r="C2" s="341"/>
      <c r="D2" s="341"/>
      <c r="E2" s="341"/>
    </row>
    <row r="4" spans="1:5" ht="18" customHeight="1" x14ac:dyDescent="0.15">
      <c r="A4" s="160" t="s">
        <v>89</v>
      </c>
      <c r="E4" s="161" t="s">
        <v>120</v>
      </c>
    </row>
    <row r="5" spans="1:5" ht="18" customHeight="1" x14ac:dyDescent="0.15">
      <c r="A5" s="162" t="s">
        <v>91</v>
      </c>
      <c r="B5" s="342" t="s">
        <v>92</v>
      </c>
      <c r="C5" s="343"/>
      <c r="D5" s="338" t="s">
        <v>107</v>
      </c>
      <c r="E5" s="339"/>
    </row>
    <row r="6" spans="1:5" ht="18" customHeight="1" x14ac:dyDescent="0.15">
      <c r="A6" s="344" t="s">
        <v>109</v>
      </c>
      <c r="B6" s="271">
        <f>+C39</f>
        <v>1890000</v>
      </c>
      <c r="C6" s="272"/>
      <c r="D6" s="352"/>
      <c r="E6" s="353"/>
    </row>
    <row r="7" spans="1:5" ht="18" customHeight="1" x14ac:dyDescent="0.15">
      <c r="A7" s="345"/>
      <c r="B7" s="275">
        <f>+C40</f>
        <v>1750310</v>
      </c>
      <c r="C7" s="276"/>
      <c r="D7" s="354"/>
      <c r="E7" s="355"/>
    </row>
    <row r="8" spans="1:5" ht="18" customHeight="1" x14ac:dyDescent="0.15">
      <c r="A8" s="344" t="s">
        <v>110</v>
      </c>
      <c r="B8" s="271">
        <f>+D39</f>
        <v>200000</v>
      </c>
      <c r="C8" s="272"/>
      <c r="D8" s="352" t="s">
        <v>135</v>
      </c>
      <c r="E8" s="353"/>
    </row>
    <row r="9" spans="1:5" ht="18" customHeight="1" x14ac:dyDescent="0.15">
      <c r="A9" s="345"/>
      <c r="B9" s="275">
        <f>+D40</f>
        <v>30000</v>
      </c>
      <c r="C9" s="276"/>
      <c r="D9" s="354"/>
      <c r="E9" s="355"/>
    </row>
    <row r="10" spans="1:5" ht="18" customHeight="1" x14ac:dyDescent="0.15">
      <c r="A10" s="162"/>
      <c r="B10" s="271"/>
      <c r="C10" s="272"/>
      <c r="D10" s="338"/>
      <c r="E10" s="339"/>
    </row>
    <row r="11" spans="1:5" ht="18" customHeight="1" x14ac:dyDescent="0.15">
      <c r="A11" s="344" t="s">
        <v>103</v>
      </c>
      <c r="B11" s="271">
        <f>+B6+B8</f>
        <v>2090000</v>
      </c>
      <c r="C11" s="272"/>
      <c r="D11" s="163"/>
      <c r="E11" s="164"/>
    </row>
    <row r="12" spans="1:5" ht="18" customHeight="1" x14ac:dyDescent="0.15">
      <c r="A12" s="345"/>
      <c r="B12" s="275">
        <f>+B7+B9</f>
        <v>1780310</v>
      </c>
      <c r="C12" s="276"/>
      <c r="D12" s="338"/>
      <c r="E12" s="339"/>
    </row>
    <row r="13" spans="1:5" ht="18" customHeight="1" x14ac:dyDescent="0.15">
      <c r="E13" s="161" t="s">
        <v>93</v>
      </c>
    </row>
    <row r="14" spans="1:5" ht="18" customHeight="1" x14ac:dyDescent="0.15"/>
    <row r="15" spans="1:5" ht="18" customHeight="1" x14ac:dyDescent="0.15">
      <c r="A15" s="160" t="s">
        <v>94</v>
      </c>
      <c r="E15" s="161" t="s">
        <v>120</v>
      </c>
    </row>
    <row r="16" spans="1:5" ht="18" customHeight="1" x14ac:dyDescent="0.15">
      <c r="A16" s="348" t="s">
        <v>91</v>
      </c>
      <c r="B16" s="348" t="s">
        <v>92</v>
      </c>
      <c r="C16" s="338" t="s">
        <v>104</v>
      </c>
      <c r="D16" s="339"/>
      <c r="E16" s="348" t="s">
        <v>107</v>
      </c>
    </row>
    <row r="17" spans="1:5" ht="18" customHeight="1" x14ac:dyDescent="0.15">
      <c r="A17" s="349"/>
      <c r="B17" s="349"/>
      <c r="C17" s="165" t="s">
        <v>105</v>
      </c>
      <c r="D17" s="166" t="s">
        <v>43</v>
      </c>
      <c r="E17" s="349"/>
    </row>
    <row r="18" spans="1:5" ht="18" customHeight="1" x14ac:dyDescent="0.15">
      <c r="A18" s="350" t="s">
        <v>2</v>
      </c>
      <c r="B18" s="168">
        <f>+'※予算明細 (記載例)'!AQ8</f>
        <v>1200000</v>
      </c>
      <c r="C18" s="168">
        <v>1000000</v>
      </c>
      <c r="D18" s="168">
        <f>+B18-C18</f>
        <v>200000</v>
      </c>
      <c r="E18" s="356" t="s">
        <v>112</v>
      </c>
    </row>
    <row r="19" spans="1:5" ht="18" customHeight="1" x14ac:dyDescent="0.15">
      <c r="A19" s="351"/>
      <c r="B19" s="169">
        <f>+'※予算明細 (記載例)'!AQ9</f>
        <v>1030000</v>
      </c>
      <c r="C19" s="169">
        <v>1000000</v>
      </c>
      <c r="D19" s="169">
        <f>+B19-C19</f>
        <v>30000</v>
      </c>
      <c r="E19" s="357"/>
    </row>
    <row r="20" spans="1:5" ht="18" customHeight="1" x14ac:dyDescent="0.15">
      <c r="A20" s="344" t="s">
        <v>6</v>
      </c>
      <c r="B20" s="168">
        <f>+'※予算明細 (記載例)'!AQ12</f>
        <v>150000</v>
      </c>
      <c r="C20" s="168">
        <v>150000</v>
      </c>
      <c r="D20" s="168">
        <f t="shared" ref="D20:D36" si="0">+B20-C20</f>
        <v>0</v>
      </c>
      <c r="E20" s="356" t="s">
        <v>113</v>
      </c>
    </row>
    <row r="21" spans="1:5" ht="18" customHeight="1" x14ac:dyDescent="0.15">
      <c r="A21" s="345"/>
      <c r="B21" s="169">
        <f>+'※予算明細 (記載例)'!AQ13</f>
        <v>140000</v>
      </c>
      <c r="C21" s="169">
        <v>140000</v>
      </c>
      <c r="D21" s="169">
        <f>+B21-C21</f>
        <v>0</v>
      </c>
      <c r="E21" s="357"/>
    </row>
    <row r="22" spans="1:5" ht="18" customHeight="1" x14ac:dyDescent="0.15">
      <c r="A22" s="344" t="s">
        <v>10</v>
      </c>
      <c r="B22" s="168">
        <f>+'※予算明細 (記載例)'!AQ17</f>
        <v>7000</v>
      </c>
      <c r="C22" s="168">
        <v>7000</v>
      </c>
      <c r="D22" s="168">
        <f t="shared" si="0"/>
        <v>0</v>
      </c>
      <c r="E22" s="172"/>
    </row>
    <row r="23" spans="1:5" ht="18" customHeight="1" x14ac:dyDescent="0.15">
      <c r="A23" s="345"/>
      <c r="B23" s="169">
        <f>+'※予算明細 (記載例)'!AQ18</f>
        <v>6150</v>
      </c>
      <c r="C23" s="169">
        <v>6150</v>
      </c>
      <c r="D23" s="169">
        <f>+B23-C23</f>
        <v>0</v>
      </c>
      <c r="E23" s="172"/>
    </row>
    <row r="24" spans="1:5" ht="18" customHeight="1" x14ac:dyDescent="0.15">
      <c r="A24" s="344" t="s">
        <v>13</v>
      </c>
      <c r="B24" s="168">
        <f>+'※予算明細 (記載例)'!AQ21</f>
        <v>400000</v>
      </c>
      <c r="C24" s="168">
        <v>400000</v>
      </c>
      <c r="D24" s="168">
        <f t="shared" si="0"/>
        <v>0</v>
      </c>
      <c r="E24" s="356" t="s">
        <v>134</v>
      </c>
    </row>
    <row r="25" spans="1:5" ht="18" customHeight="1" x14ac:dyDescent="0.15">
      <c r="A25" s="345"/>
      <c r="B25" s="169">
        <f>+'※予算明細 (記載例)'!AQ22</f>
        <v>328920</v>
      </c>
      <c r="C25" s="169">
        <v>328920</v>
      </c>
      <c r="D25" s="169">
        <f>+B25-C25</f>
        <v>0</v>
      </c>
      <c r="E25" s="357"/>
    </row>
    <row r="26" spans="1:5" ht="18" customHeight="1" x14ac:dyDescent="0.15">
      <c r="A26" s="344" t="s">
        <v>17</v>
      </c>
      <c r="B26" s="168">
        <f>+'※予算明細 (記載例)'!AQ28</f>
        <v>51000</v>
      </c>
      <c r="C26" s="168">
        <v>51000</v>
      </c>
      <c r="D26" s="168">
        <f t="shared" si="0"/>
        <v>0</v>
      </c>
      <c r="E26" s="356" t="s">
        <v>125</v>
      </c>
    </row>
    <row r="27" spans="1:5" ht="18" customHeight="1" x14ac:dyDescent="0.15">
      <c r="A27" s="345"/>
      <c r="B27" s="169">
        <f>+'※予算明細 (記載例)'!AQ29</f>
        <v>48890</v>
      </c>
      <c r="C27" s="169">
        <v>48890</v>
      </c>
      <c r="D27" s="169">
        <f>+B27-C27</f>
        <v>0</v>
      </c>
      <c r="E27" s="357"/>
    </row>
    <row r="28" spans="1:5" ht="18" customHeight="1" x14ac:dyDescent="0.15">
      <c r="A28" s="344" t="s">
        <v>23</v>
      </c>
      <c r="B28" s="168">
        <f>+'※予算明細 (記載例)'!AQ33</f>
        <v>48000</v>
      </c>
      <c r="C28" s="168">
        <v>48000</v>
      </c>
      <c r="D28" s="168">
        <f t="shared" si="0"/>
        <v>0</v>
      </c>
      <c r="E28" s="356" t="s">
        <v>116</v>
      </c>
    </row>
    <row r="29" spans="1:5" ht="18" customHeight="1" x14ac:dyDescent="0.15">
      <c r="A29" s="345"/>
      <c r="B29" s="169">
        <f>+'※予算明細 (記載例)'!AQ34</f>
        <v>27000</v>
      </c>
      <c r="C29" s="169">
        <v>27000</v>
      </c>
      <c r="D29" s="169">
        <f>+B29-C29</f>
        <v>0</v>
      </c>
      <c r="E29" s="357"/>
    </row>
    <row r="30" spans="1:5" ht="18" customHeight="1" x14ac:dyDescent="0.15">
      <c r="A30" s="344" t="s">
        <v>27</v>
      </c>
      <c r="B30" s="168">
        <f>+'※予算明細 (記載例)'!AQ38</f>
        <v>194000</v>
      </c>
      <c r="C30" s="168">
        <v>194000</v>
      </c>
      <c r="D30" s="168">
        <f t="shared" si="0"/>
        <v>0</v>
      </c>
      <c r="E30" s="358" t="s">
        <v>126</v>
      </c>
    </row>
    <row r="31" spans="1:5" ht="18" customHeight="1" x14ac:dyDescent="0.15">
      <c r="A31" s="345"/>
      <c r="B31" s="169">
        <f>+'※予算明細 (記載例)'!AQ39</f>
        <v>179350</v>
      </c>
      <c r="C31" s="169">
        <v>179350</v>
      </c>
      <c r="D31" s="169">
        <f>+B31-C31</f>
        <v>0</v>
      </c>
      <c r="E31" s="359"/>
    </row>
    <row r="32" spans="1:5" ht="18" customHeight="1" x14ac:dyDescent="0.15">
      <c r="A32" s="344" t="s">
        <v>36</v>
      </c>
      <c r="B32" s="168">
        <f>+'※予算明細 (記載例)'!AQ44</f>
        <v>0</v>
      </c>
      <c r="C32" s="168">
        <v>0</v>
      </c>
      <c r="D32" s="168">
        <f t="shared" si="0"/>
        <v>0</v>
      </c>
      <c r="E32" s="172"/>
    </row>
    <row r="33" spans="1:5" ht="18" customHeight="1" x14ac:dyDescent="0.15">
      <c r="A33" s="345"/>
      <c r="B33" s="169">
        <f>+'※予算明細 (記載例)'!AQ45</f>
        <v>0</v>
      </c>
      <c r="C33" s="169">
        <v>0</v>
      </c>
      <c r="D33" s="169">
        <f>+B33-C33</f>
        <v>0</v>
      </c>
      <c r="E33" s="172"/>
    </row>
    <row r="34" spans="1:5" ht="18" customHeight="1" x14ac:dyDescent="0.15">
      <c r="A34" s="344" t="s">
        <v>39</v>
      </c>
      <c r="B34" s="168">
        <f>+'※予算明細 (記載例)'!AQ49</f>
        <v>20000</v>
      </c>
      <c r="C34" s="168">
        <v>20000</v>
      </c>
      <c r="D34" s="168">
        <f t="shared" si="0"/>
        <v>0</v>
      </c>
      <c r="E34" s="172"/>
    </row>
    <row r="35" spans="1:5" ht="18" customHeight="1" x14ac:dyDescent="0.15">
      <c r="A35" s="345"/>
      <c r="B35" s="169">
        <f>+'※予算明細 (記載例)'!AQ50</f>
        <v>0</v>
      </c>
      <c r="C35" s="169">
        <v>0</v>
      </c>
      <c r="D35" s="169">
        <f>+B35-C35</f>
        <v>0</v>
      </c>
      <c r="E35" s="54"/>
    </row>
    <row r="36" spans="1:5" ht="18" customHeight="1" x14ac:dyDescent="0.15">
      <c r="A36" s="344" t="s">
        <v>122</v>
      </c>
      <c r="B36" s="168">
        <f>+'※予算明細 (記載例)'!AQ54</f>
        <v>20000</v>
      </c>
      <c r="C36" s="168">
        <v>20000</v>
      </c>
      <c r="D36" s="168">
        <f t="shared" si="0"/>
        <v>0</v>
      </c>
      <c r="E36" s="358" t="s">
        <v>115</v>
      </c>
    </row>
    <row r="37" spans="1:5" ht="18" customHeight="1" x14ac:dyDescent="0.15">
      <c r="A37" s="345"/>
      <c r="B37" s="169">
        <f>+'※予算明細 (記載例)'!AQ55</f>
        <v>20000</v>
      </c>
      <c r="C37" s="169">
        <v>20000</v>
      </c>
      <c r="D37" s="169">
        <f>+B37-C37</f>
        <v>0</v>
      </c>
      <c r="E37" s="359"/>
    </row>
    <row r="38" spans="1:5" ht="18" customHeight="1" x14ac:dyDescent="0.15">
      <c r="A38" s="167"/>
      <c r="B38" s="168"/>
      <c r="C38" s="168"/>
      <c r="D38" s="168"/>
      <c r="E38" s="172"/>
    </row>
    <row r="39" spans="1:5" ht="18" customHeight="1" x14ac:dyDescent="0.15">
      <c r="A39" s="344" t="s">
        <v>108</v>
      </c>
      <c r="B39" s="168">
        <f t="shared" ref="B39:D40" si="1">+B18+B20+B22+B24+B26+B28+B30+B32+B34+B36</f>
        <v>2090000</v>
      </c>
      <c r="C39" s="168">
        <f t="shared" si="1"/>
        <v>1890000</v>
      </c>
      <c r="D39" s="168">
        <f t="shared" si="1"/>
        <v>200000</v>
      </c>
      <c r="E39" s="172"/>
    </row>
    <row r="40" spans="1:5" ht="18" customHeight="1" x14ac:dyDescent="0.15">
      <c r="A40" s="345"/>
      <c r="B40" s="170">
        <f t="shared" si="1"/>
        <v>1780310</v>
      </c>
      <c r="C40" s="170">
        <f t="shared" si="1"/>
        <v>1750310</v>
      </c>
      <c r="D40" s="170">
        <f t="shared" si="1"/>
        <v>30000</v>
      </c>
      <c r="E40" s="172"/>
    </row>
    <row r="41" spans="1:5" ht="18" customHeight="1" x14ac:dyDescent="0.15">
      <c r="A41" s="160" t="s">
        <v>131</v>
      </c>
    </row>
  </sheetData>
  <mergeCells count="39">
    <mergeCell ref="E28:E29"/>
    <mergeCell ref="E30:E31"/>
    <mergeCell ref="A39:A40"/>
    <mergeCell ref="E20:E21"/>
    <mergeCell ref="A18:A19"/>
    <mergeCell ref="A20:A21"/>
    <mergeCell ref="A22:A23"/>
    <mergeCell ref="A24:A25"/>
    <mergeCell ref="A26:A27"/>
    <mergeCell ref="A28:A29"/>
    <mergeCell ref="E36:E37"/>
    <mergeCell ref="A30:A31"/>
    <mergeCell ref="A32:A33"/>
    <mergeCell ref="A34:A35"/>
    <mergeCell ref="A36:A37"/>
    <mergeCell ref="E18:E19"/>
    <mergeCell ref="E24:E25"/>
    <mergeCell ref="E26:E27"/>
    <mergeCell ref="A11:A12"/>
    <mergeCell ref="B11:C11"/>
    <mergeCell ref="B12:C12"/>
    <mergeCell ref="D12:E12"/>
    <mergeCell ref="A16:A17"/>
    <mergeCell ref="B16:B17"/>
    <mergeCell ref="C16:D16"/>
    <mergeCell ref="E16:E17"/>
    <mergeCell ref="A8:A9"/>
    <mergeCell ref="B8:C8"/>
    <mergeCell ref="B9:C9"/>
    <mergeCell ref="B10:C10"/>
    <mergeCell ref="D10:E10"/>
    <mergeCell ref="D8:E9"/>
    <mergeCell ref="A2:E2"/>
    <mergeCell ref="B5:C5"/>
    <mergeCell ref="D5:E5"/>
    <mergeCell ref="A6:A7"/>
    <mergeCell ref="B6:C6"/>
    <mergeCell ref="B7:C7"/>
    <mergeCell ref="D6:E7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【様式】（変更）収支予算書</vt:lpstr>
      <vt:lpstr>【記入例】（変更）収支予算書</vt:lpstr>
      <vt:lpstr>収支予算書 （第１回変更）</vt:lpstr>
      <vt:lpstr>※予算明細 (記載例)</vt:lpstr>
      <vt:lpstr>収支予算書 （第２回変更）</vt:lpstr>
      <vt:lpstr>収支決算書</vt:lpstr>
      <vt:lpstr>収支予算書（記載例）</vt:lpstr>
      <vt:lpstr>収支予算書 （第１回変更・記載例）</vt:lpstr>
      <vt:lpstr>収支予算書 （第２回変更・記載例）</vt:lpstr>
      <vt:lpstr>収支決算書（記載例）</vt:lpstr>
      <vt:lpstr>'【記入例】（変更）収支予算書'!Print_Area</vt:lpstr>
      <vt:lpstr>'【様式】（変更）収支予算書'!Print_Area</vt:lpstr>
      <vt:lpstr>'※予算明細 (記載例)'!Print_Area</vt:lpstr>
      <vt:lpstr>'※予算明細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2025-12-18T06:12:51Z</dcterms:modified>
</cp:coreProperties>
</file>