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8DCBFAD-766D-4194-87BC-01FD7FE97E06}" xr6:coauthVersionLast="47" xr6:coauthVersionMax="47" xr10:uidLastSave="{00000000-0000-0000-0000-000000000000}"/>
  <bookViews>
    <workbookView xWindow="-120" yWindow="-120" windowWidth="20730" windowHeight="11160" tabRatio="641" activeTab="1" xr2:uid="{00000000-000D-0000-FFFF-FFFF00000000}"/>
  </bookViews>
  <sheets>
    <sheet name="【様式】収支決算書" sheetId="22" r:id="rId1"/>
    <sheet name="【記入例】収支決算書" sheetId="20" r:id="rId2"/>
    <sheet name="【様式】領収書等添付様式" sheetId="23" r:id="rId3"/>
    <sheet name="【記入例】領収書等添付様式" sheetId="21" r:id="rId4"/>
    <sheet name="収支予算書 （第１回変更）" sheetId="6" state="hidden" r:id="rId5"/>
    <sheet name="※予算明細 (記載例)" sheetId="5" state="hidden" r:id="rId6"/>
    <sheet name="収支予算書 （第２回変更）" sheetId="8" state="hidden" r:id="rId7"/>
    <sheet name="収支決算書" sheetId="10" state="hidden" r:id="rId8"/>
    <sheet name="収支予算書（記載例）" sheetId="4" state="hidden" r:id="rId9"/>
    <sheet name="収支予算書 （第１回変更・記載例）" sheetId="7" state="hidden" r:id="rId10"/>
    <sheet name="収支予算書 （第２回変更・記載例）" sheetId="9" state="hidden" r:id="rId11"/>
    <sheet name="収支決算書（記載例）" sheetId="11" state="hidden" r:id="rId12"/>
  </sheets>
  <definedNames>
    <definedName name="_xlnm.Print_Area" localSheetId="1">【記入例】収支決算書!$A$1:$F$40</definedName>
    <definedName name="_xlnm.Print_Area" localSheetId="0">【様式】収支決算書!$A$1:$F$39</definedName>
    <definedName name="_xlnm.Print_Area" localSheetId="5">'※予算明細 (記載例)'!$A$1:$AQ$59</definedName>
    <definedName name="_xlnm.Print_Titles" localSheetId="5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2" l="1"/>
  <c r="D36" i="22"/>
  <c r="E15" i="22"/>
  <c r="D15" i="22"/>
  <c r="E37" i="20" l="1"/>
  <c r="D37" i="20"/>
  <c r="E15" i="20"/>
  <c r="D15" i="20"/>
  <c r="D31" i="6" l="1"/>
  <c r="C26" i="11" l="1"/>
  <c r="B6" i="11" s="1"/>
  <c r="C26" i="10"/>
  <c r="B6" i="10" s="1"/>
  <c r="C40" i="9"/>
  <c r="B7" i="9" s="1"/>
  <c r="C39" i="9"/>
  <c r="B6" i="9"/>
  <c r="C40" i="8"/>
  <c r="B7" i="8" s="1"/>
  <c r="C39" i="8"/>
  <c r="B6" i="8" s="1"/>
  <c r="C40" i="7"/>
  <c r="B7" i="7" s="1"/>
  <c r="C39" i="7"/>
  <c r="B6" i="7" s="1"/>
  <c r="AM53" i="5"/>
  <c r="AL53" i="5"/>
  <c r="AK53" i="5"/>
  <c r="AI53" i="5"/>
  <c r="AO55" i="5" s="1"/>
  <c r="AH53" i="5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H48" i="5"/>
  <c r="AO49" i="5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I43" i="5"/>
  <c r="AH43" i="5"/>
  <c r="AG43" i="5"/>
  <c r="AO43" i="5" s="1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G37" i="5"/>
  <c r="AO37" i="5" s="1"/>
  <c r="AC37" i="5"/>
  <c r="AB37" i="5"/>
  <c r="AA37" i="5"/>
  <c r="Y37" i="5"/>
  <c r="X37" i="5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AE38" i="5" s="1"/>
  <c r="C37" i="5"/>
  <c r="AE37" i="5" s="1"/>
  <c r="AM32" i="5"/>
  <c r="AL32" i="5"/>
  <c r="AK32" i="5"/>
  <c r="AI32" i="5"/>
  <c r="AH32" i="5"/>
  <c r="AO33" i="5" s="1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AE33" i="5" s="1"/>
  <c r="AQ33" i="5" s="1"/>
  <c r="O32" i="5"/>
  <c r="M32" i="5"/>
  <c r="L32" i="5"/>
  <c r="K32" i="5"/>
  <c r="I32" i="5"/>
  <c r="H32" i="5"/>
  <c r="G32" i="5"/>
  <c r="E32" i="5"/>
  <c r="AE34" i="5" s="1"/>
  <c r="D32" i="5"/>
  <c r="C32" i="5"/>
  <c r="AE32" i="5" s="1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O22" i="5" s="1"/>
  <c r="AL20" i="5"/>
  <c r="AK20" i="5"/>
  <c r="AI20" i="5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O17" i="5" s="1"/>
  <c r="AK16" i="5"/>
  <c r="AI16" i="5"/>
  <c r="AO18" i="5" s="1"/>
  <c r="AH16" i="5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C16" i="5"/>
  <c r="AM11" i="5"/>
  <c r="AL11" i="5"/>
  <c r="AK11" i="5"/>
  <c r="AI11" i="5"/>
  <c r="AO13" i="5" s="1"/>
  <c r="AH11" i="5"/>
  <c r="AO12" i="5" s="1"/>
  <c r="AG11" i="5"/>
  <c r="AO11" i="5"/>
  <c r="AC11" i="5"/>
  <c r="AB11" i="5"/>
  <c r="AA11" i="5"/>
  <c r="Y11" i="5"/>
  <c r="X11" i="5"/>
  <c r="W11" i="5"/>
  <c r="U11" i="5"/>
  <c r="T11" i="5"/>
  <c r="S11" i="5"/>
  <c r="Q11" i="5"/>
  <c r="P11" i="5"/>
  <c r="O11" i="5"/>
  <c r="M11" i="5"/>
  <c r="L11" i="5"/>
  <c r="K11" i="5"/>
  <c r="I11" i="5"/>
  <c r="H11" i="5"/>
  <c r="AE12" i="5" s="1"/>
  <c r="AQ12" i="5" s="1"/>
  <c r="G11" i="5"/>
  <c r="E11" i="5"/>
  <c r="AE13" i="5" s="1"/>
  <c r="D11" i="5"/>
  <c r="C11" i="5"/>
  <c r="AM7" i="5"/>
  <c r="AO9" i="5" s="1"/>
  <c r="AL7" i="5"/>
  <c r="AL57" i="5" s="1"/>
  <c r="AK7" i="5"/>
  <c r="AK57" i="5" s="1"/>
  <c r="AI7" i="5"/>
  <c r="AH7" i="5"/>
  <c r="AG7" i="5"/>
  <c r="AC7" i="5"/>
  <c r="AB7" i="5"/>
  <c r="AA7" i="5"/>
  <c r="Y7" i="5"/>
  <c r="X7" i="5"/>
  <c r="W7" i="5"/>
  <c r="U7" i="5"/>
  <c r="T7" i="5"/>
  <c r="S7" i="5"/>
  <c r="Q7" i="5"/>
  <c r="P7" i="5"/>
  <c r="O7" i="5"/>
  <c r="M7" i="5"/>
  <c r="L7" i="5"/>
  <c r="K7" i="5"/>
  <c r="I7" i="5"/>
  <c r="H7" i="5"/>
  <c r="G7" i="5"/>
  <c r="AE7" i="5" s="1"/>
  <c r="E7" i="5"/>
  <c r="D7" i="5"/>
  <c r="AE8" i="5" s="1"/>
  <c r="C7" i="5"/>
  <c r="C26" i="4"/>
  <c r="B6" i="4"/>
  <c r="P57" i="5" l="1"/>
  <c r="X57" i="5"/>
  <c r="AA57" i="5"/>
  <c r="E57" i="5"/>
  <c r="AE17" i="5"/>
  <c r="AQ17" i="5" s="1"/>
  <c r="B23" i="7" s="1"/>
  <c r="D23" i="7" s="1"/>
  <c r="AQ27" i="5"/>
  <c r="B26" i="7" s="1"/>
  <c r="D26" i="7" s="1"/>
  <c r="AQ37" i="5"/>
  <c r="Q57" i="5"/>
  <c r="K57" i="5"/>
  <c r="AH57" i="5"/>
  <c r="AO16" i="5"/>
  <c r="AE21" i="5"/>
  <c r="AQ21" i="5" s="1"/>
  <c r="B24" i="9" s="1"/>
  <c r="D24" i="9" s="1"/>
  <c r="O57" i="5"/>
  <c r="AE28" i="5"/>
  <c r="AQ28" i="5" s="1"/>
  <c r="AC57" i="5"/>
  <c r="AO34" i="5"/>
  <c r="AQ34" i="5" s="1"/>
  <c r="AO50" i="5"/>
  <c r="G57" i="5"/>
  <c r="I57" i="5"/>
  <c r="AQ44" i="5"/>
  <c r="B33" i="7" s="1"/>
  <c r="D33" i="7" s="1"/>
  <c r="AB57" i="5"/>
  <c r="AE18" i="5"/>
  <c r="AQ18" i="5" s="1"/>
  <c r="B23" i="9" s="1"/>
  <c r="D23" i="9" s="1"/>
  <c r="T57" i="5"/>
  <c r="W57" i="5"/>
  <c r="AO27" i="5"/>
  <c r="AE43" i="5"/>
  <c r="AQ43" i="5" s="1"/>
  <c r="AO44" i="5"/>
  <c r="AE50" i="5"/>
  <c r="AQ50" i="5" s="1"/>
  <c r="B35" i="9" s="1"/>
  <c r="D35" i="9" s="1"/>
  <c r="AO53" i="5"/>
  <c r="AQ53" i="5" s="1"/>
  <c r="AO38" i="5"/>
  <c r="AQ38" i="5" s="1"/>
  <c r="AI57" i="5"/>
  <c r="AE55" i="5"/>
  <c r="AQ55" i="5" s="1"/>
  <c r="AO54" i="5"/>
  <c r="AQ54" i="5" s="1"/>
  <c r="B37" i="9"/>
  <c r="D37" i="9" s="1"/>
  <c r="B24" i="11"/>
  <c r="D24" i="11" s="1"/>
  <c r="B30" i="7"/>
  <c r="D30" i="7" s="1"/>
  <c r="B21" i="4"/>
  <c r="D21" i="4" s="1"/>
  <c r="AQ13" i="5"/>
  <c r="B26" i="9"/>
  <c r="D26" i="9" s="1"/>
  <c r="B27" i="7"/>
  <c r="D27" i="7" s="1"/>
  <c r="AQ32" i="5"/>
  <c r="C57" i="5"/>
  <c r="Y57" i="5"/>
  <c r="U57" i="5"/>
  <c r="B29" i="7"/>
  <c r="D29" i="7" s="1"/>
  <c r="B28" i="9"/>
  <c r="D28" i="9" s="1"/>
  <c r="AO45" i="5"/>
  <c r="AQ45" i="5" s="1"/>
  <c r="L57" i="5"/>
  <c r="AO7" i="5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O59" i="5"/>
  <c r="AE11" i="5"/>
  <c r="AQ11" i="5" s="1"/>
  <c r="AE16" i="5"/>
  <c r="AE20" i="5"/>
  <c r="AQ20" i="5" s="1"/>
  <c r="AE49" i="5"/>
  <c r="AQ49" i="5" s="1"/>
  <c r="AO8" i="5"/>
  <c r="AO58" i="5" s="1"/>
  <c r="B31" i="7" l="1"/>
  <c r="D31" i="7" s="1"/>
  <c r="B30" i="9"/>
  <c r="D30" i="9" s="1"/>
  <c r="B29" i="9"/>
  <c r="D29" i="9" s="1"/>
  <c r="B20" i="11"/>
  <c r="D20" i="11" s="1"/>
  <c r="B37" i="7"/>
  <c r="D37" i="7" s="1"/>
  <c r="B36" i="9"/>
  <c r="D36" i="9" s="1"/>
  <c r="AQ16" i="5"/>
  <c r="B22" i="7" s="1"/>
  <c r="D22" i="7" s="1"/>
  <c r="AO57" i="5"/>
  <c r="B32" i="9"/>
  <c r="D32" i="9" s="1"/>
  <c r="B25" i="7"/>
  <c r="D25" i="7" s="1"/>
  <c r="B23" i="11"/>
  <c r="D23" i="11" s="1"/>
  <c r="B22" i="4"/>
  <c r="D22" i="4" s="1"/>
  <c r="B32" i="7"/>
  <c r="D32" i="7" s="1"/>
  <c r="B22" i="9"/>
  <c r="D22" i="9" s="1"/>
  <c r="B19" i="4"/>
  <c r="D19" i="4" s="1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33" i="8" l="1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sharedStrings.xml><?xml version="1.0" encoding="utf-8"?>
<sst xmlns="http://schemas.openxmlformats.org/spreadsheetml/2006/main" count="573" uniqueCount="196">
  <si>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</si>
  <si>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</si>
  <si>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</si>
  <si>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</si>
  <si>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</si>
  <si>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</si>
  <si>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</si>
  <si>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</si>
  <si>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</si>
  <si>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</si>
  <si>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</si>
  <si>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</si>
  <si>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</si>
  <si>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</si>
  <si>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</si>
  <si>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</si>
  <si>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</si>
  <si>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</si>
  <si>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</si>
  <si>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</si>
  <si>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</si>
  <si>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</si>
  <si>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</si>
  <si>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</si>
  <si>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</si>
  <si>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</si>
  <si>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</si>
  <si>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</si>
  <si>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</si>
  <si>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</si>
  <si>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</si>
  <si>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</si>
  <si>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</si>
  <si>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</si>
  <si>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</si>
  <si>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</si>
  <si>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</si>
  <si>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</si>
  <si>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</si>
  <si>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</si>
  <si>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</si>
  <si>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</si>
  <si>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</si>
  <si>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</si>
  <si>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</si>
  <si>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</si>
  <si>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</si>
  <si>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</si>
  <si>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</si>
  <si>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</si>
  <si>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</si>
  <si>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</si>
  <si>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</si>
  <si>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</si>
  <si>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</si>
  <si>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</si>
  <si>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</si>
  <si>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</si>
  <si>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</si>
  <si>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</si>
  <si>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</si>
  <si>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</si>
  <si>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</si>
  <si>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</si>
  <si>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</si>
  <si>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</si>
  <si>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</si>
  <si>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</si>
  <si>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</si>
  <si>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</si>
  <si>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</si>
  <si>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</si>
  <si>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</si>
  <si>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</si>
  <si>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</si>
  <si>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</si>
  <si>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</si>
  <si>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</si>
  <si>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</si>
  <si>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</si>
  <si>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</si>
  <si>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</si>
  <si>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</si>
  <si>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</si>
  <si>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</si>
  <si>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</si>
  <si>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</si>
  <si>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</si>
  <si>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</si>
  <si>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</si>
  <si>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</si>
  <si>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</si>
  <si>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</si>
  <si>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</si>
  <si>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</si>
  <si>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</si>
  <si>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</si>
  <si>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</si>
  <si>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</si>
  <si>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</si>
  <si>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</si>
  <si>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</si>
  <si>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</si>
  <si>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</si>
  <si>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</si>
  <si>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</si>
  <si>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</si>
  <si>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</si>
  <si>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</si>
  <si>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</si>
  <si>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</si>
  <si>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</si>
  <si>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</si>
  <si>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</si>
  <si>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</si>
  <si>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</si>
  <si>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</si>
  <si>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</si>
  <si>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</si>
  <si>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</si>
  <si>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</si>
  <si>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</si>
  <si>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</si>
  <si>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</si>
  <si>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</si>
  <si>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</si>
  <si>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</si>
  <si>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</si>
  <si>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</si>
  <si>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</si>
  <si>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</si>
  <si>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</si>
  <si>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</si>
  <si>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</si>
  <si>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</si>
  <si>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</si>
  <si>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</si>
  <si>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</si>
  <si>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</si>
  <si>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</si>
  <si>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</si>
  <si>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</si>
  <si>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</si>
  <si>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</si>
  <si>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</si>
  <si>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</si>
  <si>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</si>
  <si>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</si>
  <si>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寄附金　市内事業者</t>
    <rPh sb="0" eb="3">
      <t>キフキン</t>
    </rPh>
    <rPh sb="4" eb="9">
      <t>シナイジギョウシャ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</si>
  <si>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</si>
  <si>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</si>
  <si>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</si>
  <si>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</si>
  <si>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企業版ふるさと納税</t>
    <phoneticPr fontId="2"/>
  </si>
  <si>
    <t>寄附金　クラウドファンディング</t>
    <phoneticPr fontId="2"/>
  </si>
  <si>
    <t>○</t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</si>
  <si>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</si>
  <si>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費　目</t>
    <rPh sb="0" eb="1">
      <t>ヒ</t>
    </rPh>
    <rPh sb="2" eb="3">
      <t>メ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</si>
  <si>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</si>
  <si>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</si>
  <si>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</si>
  <si>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</si>
  <si>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</si>
  <si>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</si>
  <si>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</si>
  <si>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</si>
  <si>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</si>
  <si>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</si>
  <si>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</si>
  <si>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</si>
  <si>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</si>
  <si>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</si>
  <si>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</si>
  <si>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</si>
  <si>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備　考</t>
    <rPh sb="0" eb="1">
      <t>ビ</t>
    </rPh>
    <rPh sb="2" eb="3">
      <t>コウ</t>
    </rPh>
    <phoneticPr fontId="2"/>
  </si>
  <si>
    <r>
      <t xml:space="preserve">予算額
</t>
    </r>
    <r>
      <rPr>
        <b/>
        <sz val="8"/>
        <color theme="1"/>
        <rFont val="HG丸ｺﾞｼｯｸM-PRO"/>
        <family val="3"/>
        <charset val="128"/>
      </rPr>
      <t>（変更後）</t>
    </r>
    <rPh sb="0" eb="3">
      <t>ヨサンガク</t>
    </rPh>
    <rPh sb="5" eb="8">
      <t>ヘンコウゴ</t>
    </rPh>
    <phoneticPr fontId="2"/>
  </si>
  <si>
    <t>決算額</t>
    <rPh sb="0" eb="3">
      <t>ケッサンガク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</si>
  <si>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</si>
  <si>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消耗品費（2）</t>
    <rPh sb="0" eb="4">
      <t>ショウモウヒンヒ</t>
    </rPh>
    <phoneticPr fontId="2"/>
  </si>
  <si>
    <t>消耗品費（1）</t>
    <rPh sb="0" eb="4">
      <t>ショウモウヒンヒ</t>
    </rPh>
    <phoneticPr fontId="2"/>
  </si>
  <si>
    <t>ｸﾗｳﾄﾞﾌｧﾝﾃﾞｨﾝｸﾞ返礼品</t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</si>
  <si>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</si>
  <si>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t>ポスター、チラシ
④50,000円</t>
    <rPh sb="16" eb="17">
      <t>エン</t>
    </rPh>
    <phoneticPr fontId="2"/>
  </si>
  <si>
    <t>クラウドファンディング手数料
⑤40,000円</t>
    <rPh sb="11" eb="14">
      <t>テスウリョウ</t>
    </rPh>
    <rPh sb="22" eb="23">
      <t>エン</t>
    </rPh>
    <phoneticPr fontId="2"/>
  </si>
  <si>
    <t>支出内訳</t>
    <rPh sb="0" eb="2">
      <t>シシュツ</t>
    </rPh>
    <rPh sb="2" eb="3">
      <t>ウチ</t>
    </rPh>
    <rPh sb="3" eb="4">
      <t>ヤク</t>
    </rPh>
    <phoneticPr fontId="2"/>
  </si>
  <si>
    <t>三田市協働事業提案制度「ええやん！やってみよっ！」</t>
    <phoneticPr fontId="2"/>
  </si>
  <si>
    <t>団体名：</t>
  </si>
  <si>
    <t>領収書等添付様式</t>
    <rPh sb="0" eb="4">
      <t>リョウシュウショトウ</t>
    </rPh>
    <rPh sb="4" eb="6">
      <t>テンプ</t>
    </rPh>
    <rPh sb="6" eb="8">
      <t>ヨウシキ</t>
    </rPh>
    <phoneticPr fontId="2"/>
  </si>
  <si>
    <t>＜No,　１　＞</t>
    <phoneticPr fontId="2"/>
  </si>
  <si>
    <t>事務用品
①42,500円、②26,000円、
③31,500円</t>
    <rPh sb="0" eb="4">
      <t>ジムヨウヒン</t>
    </rPh>
    <rPh sb="12" eb="13">
      <t>エン</t>
    </rPh>
    <rPh sb="21" eb="22">
      <t>エン</t>
    </rPh>
    <rPh sb="31" eb="32">
      <t>エン</t>
    </rPh>
    <phoneticPr fontId="2"/>
  </si>
  <si>
    <t>会場使用料
⑥13,500円、⑦6,500円</t>
    <rPh sb="0" eb="5">
      <t>カイジョウシヨウリョウ</t>
    </rPh>
    <rPh sb="13" eb="14">
      <t>エン</t>
    </rPh>
    <rPh sb="21" eb="22">
      <t>エン</t>
    </rPh>
    <phoneticPr fontId="2"/>
  </si>
  <si>
    <t>円</t>
    <rPh sb="0" eb="1">
      <t>エン</t>
    </rPh>
    <phoneticPr fontId="2"/>
  </si>
  <si>
    <t>費目：</t>
    <rPh sb="0" eb="2">
      <t>ヒモク</t>
    </rPh>
    <phoneticPr fontId="2"/>
  </si>
  <si>
    <t>費目：消耗品費</t>
    <rPh sb="0" eb="2">
      <t>ヒモク</t>
    </rPh>
    <rPh sb="3" eb="7">
      <t>ショウモウヒンヒ</t>
    </rPh>
    <phoneticPr fontId="2"/>
  </si>
  <si>
    <t>※画像の貼り付けは禁止です</t>
    <rPh sb="1" eb="3">
      <t>ガゾウ</t>
    </rPh>
    <rPh sb="4" eb="5">
      <t>ハ</t>
    </rPh>
    <rPh sb="6" eb="7">
      <t>ツ</t>
    </rPh>
    <rPh sb="9" eb="11">
      <t>キンシ</t>
    </rPh>
    <phoneticPr fontId="2"/>
  </si>
  <si>
    <t>100,000円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</si>
</sst>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7" fillId="0" borderId="120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176" fontId="24" fillId="6" borderId="28" xfId="1" applyNumberFormat="1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134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176" fontId="22" fillId="0" borderId="25" xfId="0" applyNumberFormat="1" applyFont="1" applyBorder="1" applyAlignment="1">
      <alignment horizontal="right" vertical="center"/>
    </xf>
    <xf numFmtId="176" fontId="22" fillId="0" borderId="24" xfId="0" applyNumberFormat="1" applyFont="1" applyBorder="1" applyAlignment="1">
      <alignment horizontal="right" vertical="center"/>
    </xf>
    <xf numFmtId="176" fontId="22" fillId="0" borderId="112" xfId="0" applyNumberFormat="1" applyFont="1" applyBorder="1" applyAlignment="1">
      <alignment horizontal="right" vertical="center"/>
    </xf>
    <xf numFmtId="176" fontId="23" fillId="0" borderId="137" xfId="0" applyNumberFormat="1" applyFont="1" applyBorder="1" applyAlignment="1">
      <alignment horizontal="right" vertical="center"/>
    </xf>
    <xf numFmtId="176" fontId="23" fillId="6" borderId="12" xfId="1" applyNumberFormat="1" applyFont="1" applyFill="1" applyBorder="1" applyAlignment="1">
      <alignment vertical="center"/>
    </xf>
    <xf numFmtId="176" fontId="22" fillId="3" borderId="24" xfId="1" applyNumberFormat="1" applyFont="1" applyFill="1" applyBorder="1" applyAlignment="1">
      <alignment vertical="center"/>
    </xf>
    <xf numFmtId="176" fontId="22" fillId="3" borderId="133" xfId="1" applyNumberFormat="1" applyFont="1" applyFill="1" applyBorder="1" applyAlignment="1">
      <alignment vertical="center"/>
    </xf>
    <xf numFmtId="176" fontId="23" fillId="3" borderId="118" xfId="1" applyNumberFormat="1" applyFont="1" applyFill="1" applyBorder="1" applyAlignment="1">
      <alignment vertical="center"/>
    </xf>
    <xf numFmtId="0" fontId="23" fillId="0" borderId="139" xfId="0" applyFont="1" applyFill="1" applyBorder="1" applyAlignment="1">
      <alignment horizontal="center" vertical="center"/>
    </xf>
    <xf numFmtId="176" fontId="23" fillId="6" borderId="140" xfId="1" applyNumberFormat="1" applyFont="1" applyFill="1" applyBorder="1" applyAlignment="1">
      <alignment vertical="center"/>
    </xf>
    <xf numFmtId="0" fontId="22" fillId="0" borderId="141" xfId="0" applyFont="1" applyFill="1" applyBorder="1" applyAlignment="1">
      <alignment horizontal="center" vertical="center"/>
    </xf>
    <xf numFmtId="176" fontId="22" fillId="3" borderId="141" xfId="1" applyNumberFormat="1" applyFont="1" applyFill="1" applyBorder="1" applyAlignment="1">
      <alignment vertical="center"/>
    </xf>
    <xf numFmtId="0" fontId="22" fillId="3" borderId="141" xfId="0" applyFont="1" applyFill="1" applyBorder="1" applyAlignment="1">
      <alignment horizontal="center" vertical="center" wrapText="1"/>
    </xf>
    <xf numFmtId="0" fontId="22" fillId="3" borderId="141" xfId="0" applyFont="1" applyFill="1" applyBorder="1" applyAlignment="1">
      <alignment horizontal="left" vertical="center" wrapText="1"/>
    </xf>
    <xf numFmtId="176" fontId="22" fillId="3" borderId="142" xfId="1" applyNumberFormat="1" applyFont="1" applyFill="1" applyBorder="1" applyAlignment="1">
      <alignment vertical="center"/>
    </xf>
    <xf numFmtId="176" fontId="23" fillId="3" borderId="143" xfId="1" applyNumberFormat="1" applyFont="1" applyFill="1" applyBorder="1" applyAlignment="1">
      <alignment vertical="center"/>
    </xf>
    <xf numFmtId="0" fontId="23" fillId="0" borderId="119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 wrapText="1"/>
    </xf>
    <xf numFmtId="0" fontId="22" fillId="0" borderId="144" xfId="0" applyFont="1" applyBorder="1" applyAlignment="1">
      <alignment horizontal="left" vertical="center"/>
    </xf>
    <xf numFmtId="0" fontId="22" fillId="0" borderId="145" xfId="0" applyFont="1" applyBorder="1" applyAlignment="1">
      <alignment horizontal="left" vertical="center"/>
    </xf>
    <xf numFmtId="0" fontId="29" fillId="0" borderId="146" xfId="0" applyFont="1" applyBorder="1" applyAlignment="1">
      <alignment horizontal="left" vertical="center" shrinkToFit="1"/>
    </xf>
    <xf numFmtId="176" fontId="22" fillId="0" borderId="147" xfId="0" applyNumberFormat="1" applyFont="1" applyBorder="1" applyAlignment="1">
      <alignment horizontal="right" vertical="center"/>
    </xf>
    <xf numFmtId="176" fontId="22" fillId="0" borderId="141" xfId="0" applyNumberFormat="1" applyFont="1" applyBorder="1" applyAlignment="1">
      <alignment horizontal="right" vertical="center"/>
    </xf>
    <xf numFmtId="176" fontId="22" fillId="0" borderId="148" xfId="0" applyNumberFormat="1" applyFont="1" applyBorder="1" applyAlignment="1">
      <alignment horizontal="right" vertical="center"/>
    </xf>
    <xf numFmtId="176" fontId="23" fillId="0" borderId="149" xfId="0" applyNumberFormat="1" applyFont="1" applyBorder="1" applyAlignment="1">
      <alignment horizontal="right" vertical="center"/>
    </xf>
    <xf numFmtId="0" fontId="23" fillId="0" borderId="17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176" fontId="22" fillId="7" borderId="141" xfId="0" applyNumberFormat="1" applyFont="1" applyFill="1" applyBorder="1" applyAlignment="1">
      <alignment horizontal="right" vertical="center"/>
    </xf>
    <xf numFmtId="176" fontId="22" fillId="0" borderId="141" xfId="0" applyNumberFormat="1" applyFont="1" applyFill="1" applyBorder="1" applyAlignment="1">
      <alignment horizontal="right" vertical="center"/>
    </xf>
    <xf numFmtId="176" fontId="22" fillId="7" borderId="24" xfId="0" applyNumberFormat="1" applyFont="1" applyFill="1" applyBorder="1" applyAlignment="1">
      <alignment horizontal="right" vertical="center"/>
    </xf>
    <xf numFmtId="176" fontId="22" fillId="7" borderId="138" xfId="0" applyNumberFormat="1" applyFont="1" applyFill="1" applyBorder="1" applyAlignment="1">
      <alignment horizontal="right" vertical="center"/>
    </xf>
    <xf numFmtId="176" fontId="22" fillId="7" borderId="150" xfId="0" applyNumberFormat="1" applyFont="1" applyFill="1" applyBorder="1" applyAlignment="1">
      <alignment horizontal="right" vertical="center"/>
    </xf>
    <xf numFmtId="176" fontId="22" fillId="0" borderId="2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88" xfId="1" applyNumberFormat="1" applyFont="1" applyFill="1" applyBorder="1" applyAlignment="1">
      <alignment vertical="center"/>
    </xf>
    <xf numFmtId="176" fontId="28" fillId="3" borderId="134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176" fontId="24" fillId="6" borderId="28" xfId="1" applyNumberFormat="1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76" fontId="22" fillId="0" borderId="152" xfId="0" applyNumberFormat="1" applyFont="1" applyFill="1" applyBorder="1" applyAlignment="1">
      <alignment vertical="center"/>
    </xf>
    <xf numFmtId="0" fontId="22" fillId="0" borderId="88" xfId="0" applyFont="1" applyFill="1" applyBorder="1" applyAlignment="1">
      <alignment horizontal="left" vertical="center"/>
    </xf>
    <xf numFmtId="0" fontId="22" fillId="0" borderId="88" xfId="0" applyFont="1" applyFill="1" applyBorder="1" applyAlignment="1">
      <alignment horizontal="left" vertical="center" wrapText="1"/>
    </xf>
    <xf numFmtId="176" fontId="22" fillId="0" borderId="138" xfId="0" applyNumberFormat="1" applyFont="1" applyFill="1" applyBorder="1" applyAlignment="1">
      <alignment horizontal="right" vertical="center"/>
    </xf>
    <xf numFmtId="176" fontId="22" fillId="0" borderId="15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3" borderId="135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3" fillId="3" borderId="115" xfId="0" applyFont="1" applyFill="1" applyBorder="1" applyAlignment="1">
      <alignment horizontal="center" vertical="center"/>
    </xf>
    <xf numFmtId="0" fontId="23" fillId="3" borderId="116" xfId="0" applyFont="1" applyFill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2" fillId="0" borderId="127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22" fillId="0" borderId="129" xfId="0" applyFont="1" applyBorder="1" applyAlignment="1">
      <alignment horizontal="center" vertical="center"/>
    </xf>
    <xf numFmtId="0" fontId="22" fillId="0" borderId="133" xfId="0" applyFont="1" applyBorder="1" applyAlignment="1">
      <alignment horizontal="left" vertical="center"/>
    </xf>
    <xf numFmtId="0" fontId="22" fillId="0" borderId="136" xfId="0" applyFont="1" applyBorder="1" applyAlignment="1">
      <alignment horizontal="left" vertical="center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176" fontId="22" fillId="7" borderId="151" xfId="0" applyNumberFormat="1" applyFont="1" applyFill="1" applyBorder="1" applyAlignment="1">
      <alignment horizontal="right" vertical="center"/>
    </xf>
    <xf numFmtId="176" fontId="22" fillId="7" borderId="152" xfId="0" applyNumberFormat="1" applyFont="1" applyFill="1" applyBorder="1" applyAlignment="1">
      <alignment horizontal="right" vertical="center"/>
    </xf>
    <xf numFmtId="0" fontId="24" fillId="0" borderId="120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2" fillId="0" borderId="15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54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3" fontId="24" fillId="0" borderId="12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990600</xdr:colOff>
      <xdr:row>30</xdr:row>
      <xdr:rowOff>161926</xdr:rowOff>
    </xdr:from>
    <xdr:to>
      <xdr:col>5</xdr:col>
      <xdr:colOff>2466975</xdr:colOff>
      <xdr:row>34</xdr:row>
      <xdr:rowOff>228600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00475" y="8915401"/>
          <a:ext cx="3838575" cy="1057274"/>
        </a:xfrm>
        <a:prstGeom prst="wedgeRectCallout">
          <a:avLst>
            <a:gd name="adj1" fmla="val 27329"/>
            <a:gd name="adj2" fmla="val -14499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◆補助金充当先に「〇」を付けた費目については、領収書等の写しの提出が必要です。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◆充当先の支出内訳に、「一連番号と領収書毎の金額」を入力し、対応する領収書等の写しに同一の番号を記入して、別紙様式に貼り付けてください。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2009775</xdr:colOff>
      <xdr:row>13</xdr:row>
      <xdr:rowOff>209550</xdr:rowOff>
    </xdr:from>
    <xdr:to>
      <xdr:col>5</xdr:col>
      <xdr:colOff>57150</xdr:colOff>
      <xdr:row>15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14625" y="3590925"/>
          <a:ext cx="2514600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114299</xdr:colOff>
      <xdr:row>35</xdr:row>
      <xdr:rowOff>190500</xdr:rowOff>
    </xdr:from>
    <xdr:to>
      <xdr:col>5</xdr:col>
      <xdr:colOff>85724</xdr:colOff>
      <xdr:row>37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24174" y="8401050"/>
          <a:ext cx="2333625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238126</xdr:colOff>
      <xdr:row>16</xdr:row>
      <xdr:rowOff>180975</xdr:rowOff>
    </xdr:from>
    <xdr:to>
      <xdr:col>3</xdr:col>
      <xdr:colOff>456050</xdr:colOff>
      <xdr:row>35</xdr:row>
      <xdr:rowOff>239322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1"/>
        </xdr:cNvCxnSpPr>
      </xdr:nvCxnSpPr>
      <xdr:spPr>
        <a:xfrm flipH="1" flipV="1">
          <a:off x="3048001" y="4333875"/>
          <a:ext cx="217924" cy="4363647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15</xdr:row>
      <xdr:rowOff>47626</xdr:rowOff>
    </xdr:from>
    <xdr:to>
      <xdr:col>3</xdr:col>
      <xdr:colOff>1095375</xdr:colOff>
      <xdr:row>15</xdr:row>
      <xdr:rowOff>261938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1" idx="3"/>
        </xdr:cNvCxnSpPr>
      </xdr:nvCxnSpPr>
      <xdr:spPr>
        <a:xfrm flipV="1">
          <a:off x="3286125" y="3924301"/>
          <a:ext cx="619125" cy="214312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1371600</xdr:colOff>
      <xdr:row>15</xdr:row>
      <xdr:rowOff>95250</xdr:rowOff>
    </xdr:from>
    <xdr:to>
      <xdr:col>3</xdr:col>
      <xdr:colOff>476250</xdr:colOff>
      <xdr:row>16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76450" y="3971925"/>
          <a:ext cx="1209675" cy="333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2</xdr:col>
      <xdr:colOff>790576</xdr:colOff>
      <xdr:row>22</xdr:row>
      <xdr:rowOff>76199</xdr:rowOff>
    </xdr:from>
    <xdr:to>
      <xdr:col>3</xdr:col>
      <xdr:colOff>228601</xdr:colOff>
      <xdr:row>27</xdr:row>
      <xdr:rowOff>104775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495426" y="6086474"/>
          <a:ext cx="1543050" cy="2028826"/>
        </a:xfrm>
        <a:prstGeom prst="wedgeRectCallout">
          <a:avLst>
            <a:gd name="adj1" fmla="val -46665"/>
            <a:gd name="adj2" fmla="val -6717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◆費目を分けることも可能です。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○補助「対象経費」と「対象外経費」に分ける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○「補助金充当先」の設定の有無で分ける（充当先に設定しない費目は、領収書等の写しの提出は不要）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894291</xdr:colOff>
      <xdr:row>8</xdr:row>
      <xdr:rowOff>664104</xdr:rowOff>
    </xdr:from>
    <xdr:to>
      <xdr:col>2</xdr:col>
      <xdr:colOff>2215885</xdr:colOff>
      <xdr:row>9</xdr:row>
      <xdr:rowOff>664103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pSpPr/>
      </xdr:nvGrpSpPr>
      <xdr:grpSpPr>
        <a:xfrm>
          <a:off x="894291" y="4069292"/>
          <a:ext cx="4560094" cy="2166936"/>
          <a:chOff x="873124" y="4791604"/>
          <a:chExt cx="4560094" cy="2158999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GrpSpPr/>
        </xdr:nvGrpSpPr>
        <xdr:grpSpPr>
          <a:xfrm>
            <a:off x="873124" y="4791604"/>
            <a:ext cx="4560094" cy="2158999"/>
            <a:chOff x="809624" y="4135438"/>
            <a:chExt cx="4560094" cy="2158999"/>
          </a:xfrm>
        </xdr:grpSpPr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809624" y="4135438"/>
              <a:ext cx="4560094" cy="2158999"/>
              <a:chOff x="809624" y="4123893"/>
              <a:chExt cx="4560094" cy="2164771"/>
            </a:xfrm>
          </xdr:grpSpPr>
          <xdr:sp macro="" textlink="">
            <xdr:nvSpPr>
              <xdr:cNvPr id="16" name="正方形/長方形 15">
                <a:extLst>
                  <a:ext uri="{FF2B5EF4-FFF2-40B4-BE49-F238E27FC236}">
                    <a16:creationId xmlns:a16="http://schemas.microsoft.com/office/drawing/2014/main" id="{00000000-0008-0000-0300-000010000000}"/>
                  </a:ext>
                </a:extLst>
              </xdr:cNvPr>
              <xdr:cNvSpPr/>
            </xdr:nvSpPr>
            <xdr:spPr>
              <a:xfrm>
                <a:off x="809624" y="4123893"/>
                <a:ext cx="4560094" cy="2164771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28" name="グループ化 27">
                <a:extLst>
                  <a:ext uri="{FF2B5EF4-FFF2-40B4-BE49-F238E27FC236}">
                    <a16:creationId xmlns:a16="http://schemas.microsoft.com/office/drawing/2014/main" id="{00000000-0008-0000-0300-00001C000000}"/>
                  </a:ext>
                </a:extLst>
              </xdr:cNvPr>
              <xdr:cNvGrpSpPr/>
            </xdr:nvGrpSpPr>
            <xdr:grpSpPr>
              <a:xfrm>
                <a:off x="1069394" y="4457264"/>
                <a:ext cx="3983182" cy="1682030"/>
                <a:chOff x="1069394" y="4318720"/>
                <a:chExt cx="3983182" cy="1682030"/>
              </a:xfrm>
            </xdr:grpSpPr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00000000-0008-0000-0300-000012000000}"/>
                    </a:ext>
                  </a:extLst>
                </xdr:cNvPr>
                <xdr:cNvCxnSpPr/>
              </xdr:nvCxnSpPr>
              <xdr:spPr>
                <a:xfrm>
                  <a:off x="1082386" y="4320887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00000000-0008-0000-0300-000014000000}"/>
                    </a:ext>
                  </a:extLst>
                </xdr:cNvPr>
                <xdr:cNvCxnSpPr/>
              </xdr:nvCxnSpPr>
              <xdr:spPr>
                <a:xfrm>
                  <a:off x="1086712" y="4483243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" name="直線コネクタ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CxnSpPr/>
              </xdr:nvCxnSpPr>
              <xdr:spPr>
                <a:xfrm>
                  <a:off x="4182340" y="4320886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3" name="直線コネクタ 22">
                  <a:extLst>
                    <a:ext uri="{FF2B5EF4-FFF2-40B4-BE49-F238E27FC236}">
                      <a16:creationId xmlns:a16="http://schemas.microsoft.com/office/drawing/2014/main" id="{00000000-0008-0000-0300-000017000000}"/>
                    </a:ext>
                  </a:extLst>
                </xdr:cNvPr>
                <xdr:cNvCxnSpPr/>
              </xdr:nvCxnSpPr>
              <xdr:spPr>
                <a:xfrm>
                  <a:off x="3268806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" name="直線コネクタ 23">
                  <a:extLst>
                    <a:ext uri="{FF2B5EF4-FFF2-40B4-BE49-F238E27FC236}">
                      <a16:creationId xmlns:a16="http://schemas.microsoft.com/office/drawing/2014/main" id="{00000000-0008-0000-0300-000018000000}"/>
                    </a:ext>
                  </a:extLst>
                </xdr:cNvPr>
                <xdr:cNvCxnSpPr/>
              </xdr:nvCxnSpPr>
              <xdr:spPr>
                <a:xfrm>
                  <a:off x="2342276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" name="直線コネクタ 24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CxnSpPr/>
              </xdr:nvCxnSpPr>
              <xdr:spPr>
                <a:xfrm>
                  <a:off x="1692847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7" name="直線コネクタ 26">
                  <a:extLst>
                    <a:ext uri="{FF2B5EF4-FFF2-40B4-BE49-F238E27FC236}">
                      <a16:creationId xmlns:a16="http://schemas.microsoft.com/office/drawing/2014/main" id="{00000000-0008-0000-0300-00001B000000}"/>
                    </a:ext>
                  </a:extLst>
                </xdr:cNvPr>
                <xdr:cNvCxnSpPr/>
              </xdr:nvCxnSpPr>
              <xdr:spPr>
                <a:xfrm>
                  <a:off x="1069394" y="5998581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/>
          </xdr:nvSpPr>
          <xdr:spPr>
            <a:xfrm>
              <a:off x="1034759" y="4680961"/>
              <a:ext cx="690323" cy="13445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07-09-05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/>
          </xdr:nvSpPr>
          <xdr:spPr>
            <a:xfrm>
              <a:off x="1026101" y="4871461"/>
              <a:ext cx="698982" cy="12387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07-09-17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SpPr/>
          </xdr:nvSpPr>
          <xdr:spPr>
            <a:xfrm>
              <a:off x="1034760" y="5079279"/>
              <a:ext cx="711490" cy="8538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07-10-15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SpPr/>
          </xdr:nvSpPr>
          <xdr:spPr>
            <a:xfrm>
              <a:off x="1692852" y="4680960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振込</a:t>
              </a:r>
            </a:p>
          </xdr:txBody>
        </xdr: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SpPr/>
          </xdr:nvSpPr>
          <xdr:spPr>
            <a:xfrm>
              <a:off x="1684192" y="5079279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振込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SpPr/>
          </xdr:nvSpPr>
          <xdr:spPr>
            <a:xfrm>
              <a:off x="1692851" y="4871460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現金</a:t>
              </a:r>
            </a:p>
          </xdr:txBody>
        </xdr:sp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00000000-0008-0000-0300-00002B000000}"/>
                </a:ext>
              </a:extLst>
            </xdr:cNvPr>
            <xdr:cNvSpPr/>
          </xdr:nvSpPr>
          <xdr:spPr>
            <a:xfrm>
              <a:off x="2455333" y="4689619"/>
              <a:ext cx="809143" cy="16813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5,620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SpPr/>
          </xdr:nvSpPr>
          <xdr:spPr>
            <a:xfrm>
              <a:off x="2444750" y="4880119"/>
              <a:ext cx="819727" cy="13638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30,000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SpPr/>
          </xdr:nvSpPr>
          <xdr:spPr>
            <a:xfrm>
              <a:off x="2434167" y="5087937"/>
              <a:ext cx="830312" cy="14022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26,000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/>
          </xdr:nvSpPr>
          <xdr:spPr>
            <a:xfrm>
              <a:off x="4303568" y="4689619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201,500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SpPr/>
          </xdr:nvSpPr>
          <xdr:spPr>
            <a:xfrm>
              <a:off x="4307897" y="4888779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171,500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/>
          </xdr:nvSpPr>
          <xdr:spPr>
            <a:xfrm>
              <a:off x="4307896" y="5087938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145,500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2" name="正方形/長方形 61">
              <a:extLst>
                <a:ext uri="{FF2B5EF4-FFF2-40B4-BE49-F238E27FC236}">
                  <a16:creationId xmlns:a16="http://schemas.microsoft.com/office/drawing/2014/main" id="{00000000-0008-0000-0300-00003E000000}"/>
                </a:ext>
              </a:extLst>
            </xdr:cNvPr>
            <xdr:cNvSpPr/>
          </xdr:nvSpPr>
          <xdr:spPr>
            <a:xfrm>
              <a:off x="851957" y="4971522"/>
              <a:ext cx="227102" cy="38039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 b="1" u="none" baseline="0">
                  <a:solidFill>
                    <a:schemeClr val="tx1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②</a:t>
              </a:r>
              <a:endParaRPr kumimoji="1" lang="ja-JP" altLang="en-US" sz="1600" b="1" u="none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endParaRPr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300-00003F000000}"/>
                </a:ext>
              </a:extLst>
            </xdr:cNvPr>
            <xdr:cNvSpPr/>
          </xdr:nvSpPr>
          <xdr:spPr>
            <a:xfrm>
              <a:off x="1100667" y="5217584"/>
              <a:ext cx="2095500" cy="45719"/>
            </a:xfrm>
            <a:prstGeom prst="rect">
              <a:avLst/>
            </a:prstGeom>
            <a:solidFill>
              <a:srgbClr val="FFC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1125683" y="5090577"/>
            <a:ext cx="502227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年月日</a:t>
            </a:r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1775114" y="5081917"/>
            <a:ext cx="502227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摘　要</a:t>
            </a:r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2398568" y="5081918"/>
            <a:ext cx="818765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お支払金額（円）</a:t>
            </a:r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3320760" y="5084083"/>
            <a:ext cx="822614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お預り金額（円）</a:t>
            </a: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4290578" y="5084083"/>
            <a:ext cx="822614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差引残高（円）</a:t>
            </a:r>
          </a:p>
        </xdr:txBody>
      </xdr:sp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/>
        </xdr:nvSpPr>
        <xdr:spPr>
          <a:xfrm>
            <a:off x="2736752" y="4867606"/>
            <a:ext cx="705236" cy="13638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u="none">
                <a:solidFill>
                  <a:schemeClr val="tx1"/>
                </a:solidFill>
              </a:rPr>
              <a:t>通　帳</a:t>
            </a:r>
          </a:p>
        </xdr:txBody>
      </xdr:sp>
    </xdr:grpSp>
    <xdr:clientData/>
  </xdr:twoCellAnchor>
  <xdr:twoCellAnchor>
    <xdr:from>
      <xdr:col>0</xdr:col>
      <xdr:colOff>642938</xdr:colOff>
      <xdr:row>7</xdr:row>
      <xdr:rowOff>309563</xdr:rowOff>
    </xdr:from>
    <xdr:to>
      <xdr:col>2</xdr:col>
      <xdr:colOff>2369344</xdr:colOff>
      <xdr:row>8</xdr:row>
      <xdr:rowOff>381001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642938" y="1547813"/>
          <a:ext cx="4964906" cy="2238376"/>
          <a:chOff x="642938" y="1619251"/>
          <a:chExt cx="4964906" cy="2238375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/>
        </xdr:nvSpPr>
        <xdr:spPr>
          <a:xfrm>
            <a:off x="642938" y="1619251"/>
            <a:ext cx="4964906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43125" y="1797844"/>
            <a:ext cx="1774031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>
                <a:solidFill>
                  <a:schemeClr val="tx1"/>
                </a:solidFill>
              </a:rPr>
              <a:t>領　収　書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678657" y="2119313"/>
            <a:ext cx="208359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u="sng">
                <a:solidFill>
                  <a:schemeClr val="tx1"/>
                </a:solidFill>
              </a:rPr>
              <a:t>○○○○グループ　殿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1452564" y="2464594"/>
            <a:ext cx="2905124" cy="3690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u="sng">
                <a:solidFill>
                  <a:schemeClr val="tx1"/>
                </a:solidFill>
              </a:rPr>
              <a:t>金額　￥４２，５００－</a:t>
            </a:r>
            <a:endParaRPr kumimoji="1" lang="en-US" altLang="ja-JP" sz="1400" u="sng">
              <a:solidFill>
                <a:schemeClr val="tx1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452561" y="2833689"/>
            <a:ext cx="3381375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200" u="sng">
                <a:solidFill>
                  <a:schemeClr val="tx1"/>
                </a:solidFill>
              </a:rPr>
              <a:t>但　　折りたたみコンテナ</a:t>
            </a:r>
            <a:r>
              <a:rPr kumimoji="1" lang="en-US" altLang="ja-JP" sz="1200" u="sng">
                <a:solidFill>
                  <a:schemeClr val="tx1"/>
                </a:solidFill>
              </a:rPr>
              <a:t>10</a:t>
            </a:r>
            <a:r>
              <a:rPr kumimoji="1" lang="ja-JP" altLang="en-US" sz="1200" u="sng">
                <a:solidFill>
                  <a:schemeClr val="tx1"/>
                </a:solidFill>
              </a:rPr>
              <a:t>個　として</a:t>
            </a:r>
            <a:r>
              <a:rPr kumimoji="1" lang="ja-JP" altLang="en-US" sz="1200" u="none">
                <a:solidFill>
                  <a:schemeClr val="tx1"/>
                </a:solidFill>
              </a:rPr>
              <a:t>　　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>
            <a:off x="4071938" y="2095502"/>
            <a:ext cx="1357312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00" u="none">
                <a:solidFill>
                  <a:schemeClr val="tx1"/>
                </a:solidFill>
              </a:rPr>
              <a:t>2025</a:t>
            </a:r>
            <a:r>
              <a:rPr kumimoji="1" lang="ja-JP" altLang="en-US" sz="1000" u="none">
                <a:solidFill>
                  <a:schemeClr val="tx1"/>
                </a:solidFill>
              </a:rPr>
              <a:t>年</a:t>
            </a:r>
            <a:r>
              <a:rPr kumimoji="1" lang="en-US" altLang="ja-JP" sz="1000" u="none">
                <a:solidFill>
                  <a:schemeClr val="tx1"/>
                </a:solidFill>
              </a:rPr>
              <a:t>8</a:t>
            </a:r>
            <a:r>
              <a:rPr kumimoji="1" lang="ja-JP" altLang="en-US" sz="1000" u="none">
                <a:solidFill>
                  <a:schemeClr val="tx1"/>
                </a:solidFill>
              </a:rPr>
              <a:t>月</a:t>
            </a:r>
            <a:r>
              <a:rPr kumimoji="1" lang="en-US" altLang="ja-JP" sz="1000" u="none">
                <a:solidFill>
                  <a:schemeClr val="tx1"/>
                </a:solidFill>
              </a:rPr>
              <a:t>25</a:t>
            </a:r>
            <a:r>
              <a:rPr kumimoji="1" lang="ja-JP" altLang="en-US" sz="1000" u="none">
                <a:solidFill>
                  <a:schemeClr val="tx1"/>
                </a:solidFill>
              </a:rPr>
              <a:t>日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3026833" y="3333751"/>
            <a:ext cx="1568980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</a:rPr>
              <a:t>株式会社　□□□□</a:t>
            </a:r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4262437" y="3250406"/>
            <a:ext cx="476250" cy="440531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773906" y="1726407"/>
            <a:ext cx="404812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①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175682</xdr:colOff>
      <xdr:row>8</xdr:row>
      <xdr:rowOff>1896534</xdr:rowOff>
    </xdr:from>
    <xdr:to>
      <xdr:col>2</xdr:col>
      <xdr:colOff>2890096</xdr:colOff>
      <xdr:row>9</xdr:row>
      <xdr:rowOff>531284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3088215" y="5291667"/>
          <a:ext cx="2714414" cy="793750"/>
        </a:xfrm>
        <a:prstGeom prst="wedgeRoundRectCallout">
          <a:avLst>
            <a:gd name="adj1" fmla="val -83162"/>
            <a:gd name="adj2" fmla="val -6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「口座引き落とし」や「銀行振込」の場合は、請求書などの明細を添付してください。</a:t>
          </a:r>
        </a:p>
      </xdr:txBody>
    </xdr:sp>
    <xdr:clientData/>
  </xdr:twoCellAnchor>
  <xdr:twoCellAnchor>
    <xdr:from>
      <xdr:col>0</xdr:col>
      <xdr:colOff>315576</xdr:colOff>
      <xdr:row>8</xdr:row>
      <xdr:rowOff>2113782</xdr:rowOff>
    </xdr:from>
    <xdr:to>
      <xdr:col>1</xdr:col>
      <xdr:colOff>571500</xdr:colOff>
      <xdr:row>10</xdr:row>
      <xdr:rowOff>444500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pSpPr/>
      </xdr:nvGrpSpPr>
      <xdr:grpSpPr>
        <a:xfrm>
          <a:off x="315576" y="5518970"/>
          <a:ext cx="2803862" cy="2664593"/>
          <a:chOff x="642938" y="1619251"/>
          <a:chExt cx="5002636" cy="2238375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/>
        </xdr:nvSpPr>
        <xdr:spPr>
          <a:xfrm>
            <a:off x="642938" y="1619251"/>
            <a:ext cx="4964906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/>
        </xdr:nvSpPr>
        <xdr:spPr>
          <a:xfrm>
            <a:off x="2143125" y="1797844"/>
            <a:ext cx="1774031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chemeClr val="tx1"/>
                </a:solidFill>
              </a:rPr>
              <a:t>請求書</a:t>
            </a: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/>
        </xdr:nvSpPr>
        <xdr:spPr>
          <a:xfrm>
            <a:off x="678656" y="2119313"/>
            <a:ext cx="300496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sng">
                <a:solidFill>
                  <a:schemeClr val="tx1"/>
                </a:solidFill>
              </a:rPr>
              <a:t>○○○○グループ　殿</a:t>
            </a:r>
          </a:p>
        </xdr:txBody>
      </xdr:sp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/>
        </xdr:nvSpPr>
        <xdr:spPr>
          <a:xfrm>
            <a:off x="716836" y="2384100"/>
            <a:ext cx="4136413" cy="3690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u="sng">
                <a:solidFill>
                  <a:schemeClr val="tx1"/>
                </a:solidFill>
              </a:rPr>
              <a:t>金額　￥</a:t>
            </a:r>
            <a:r>
              <a:rPr kumimoji="1" lang="en-US" altLang="ja-JP" sz="1400" u="sng">
                <a:solidFill>
                  <a:schemeClr val="tx1"/>
                </a:solidFill>
              </a:rPr>
              <a:t>26,000</a:t>
            </a:r>
            <a:r>
              <a:rPr kumimoji="1" lang="ja-JP" altLang="en-US" sz="1400" u="sng">
                <a:solidFill>
                  <a:schemeClr val="tx1"/>
                </a:solidFill>
              </a:rPr>
              <a:t>－</a:t>
            </a:r>
            <a:r>
              <a:rPr kumimoji="1" lang="ja-JP" altLang="en-US" sz="1050" u="sng">
                <a:solidFill>
                  <a:schemeClr val="tx1"/>
                </a:solidFill>
              </a:rPr>
              <a:t>（税込み）</a:t>
            </a:r>
            <a:endParaRPr kumimoji="1" lang="en-US" altLang="ja-JP" sz="1050" u="sng">
              <a:solidFill>
                <a:schemeClr val="tx1"/>
              </a:solidFill>
            </a:endParaRPr>
          </a:p>
        </xdr:txBody>
      </xdr:sp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/>
        </xdr:nvSpPr>
        <xdr:spPr>
          <a:xfrm>
            <a:off x="872748" y="2721771"/>
            <a:ext cx="4565314" cy="772457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ファイル　</a:t>
            </a:r>
            <a:r>
              <a:rPr kumimoji="1" lang="en-US" altLang="ja-JP" sz="1050" u="none">
                <a:solidFill>
                  <a:schemeClr val="tx1"/>
                </a:solidFill>
              </a:rPr>
              <a:t>@700×20</a:t>
            </a:r>
            <a:r>
              <a:rPr kumimoji="1" lang="ja-JP" altLang="en-US" sz="1050" u="none">
                <a:solidFill>
                  <a:schemeClr val="tx1"/>
                </a:solidFill>
              </a:rPr>
              <a:t>冊　　　</a:t>
            </a:r>
            <a:r>
              <a:rPr kumimoji="1" lang="en-US" altLang="ja-JP" sz="1050" u="none">
                <a:solidFill>
                  <a:schemeClr val="tx1"/>
                </a:solidFill>
              </a:rPr>
              <a:t>14,000</a:t>
            </a:r>
            <a:r>
              <a:rPr kumimoji="1" lang="ja-JP" altLang="en-US" sz="1050" u="none">
                <a:solidFill>
                  <a:schemeClr val="tx1"/>
                </a:solidFill>
              </a:rPr>
              <a:t>円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u="none">
                <a:solidFill>
                  <a:schemeClr val="tx1"/>
                </a:solidFill>
              </a:rPr>
              <a:t>上質紙 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@500×  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個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en-US" altLang="ja-JP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2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,500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模造紙　＠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200×25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セット      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5,000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　　　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マジック  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@900×  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ｾｯﾄ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en-US" altLang="ja-JP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4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,500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1050">
              <a:solidFill>
                <a:schemeClr val="tx1"/>
              </a:solidFill>
              <a:effectLst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u="none">
              <a:solidFill>
                <a:schemeClr val="tx1"/>
              </a:solidFill>
            </a:endParaRPr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/>
        </xdr:nvSpPr>
        <xdr:spPr>
          <a:xfrm>
            <a:off x="3532704" y="2041839"/>
            <a:ext cx="2112870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 u="none">
                <a:solidFill>
                  <a:schemeClr val="tx1"/>
                </a:solidFill>
              </a:rPr>
              <a:t>2025</a:t>
            </a:r>
            <a:r>
              <a:rPr kumimoji="1" lang="ja-JP" altLang="en-US" sz="800" u="none">
                <a:solidFill>
                  <a:schemeClr val="tx1"/>
                </a:solidFill>
              </a:rPr>
              <a:t>年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月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日</a:t>
            </a:r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/>
        </xdr:nvSpPr>
        <xdr:spPr>
          <a:xfrm>
            <a:off x="2231022" y="3548401"/>
            <a:ext cx="2817549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</a:rPr>
              <a:t>株式会社　□□□□</a:t>
            </a:r>
          </a:p>
        </xdr:txBody>
      </xdr:sp>
      <xdr:sp macro="" textlink="">
        <xdr:nvSpPr>
          <xdr:cNvPr id="59" name="角丸四角形 58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/>
        </xdr:nvSpPr>
        <xdr:spPr>
          <a:xfrm>
            <a:off x="4696329" y="3568828"/>
            <a:ext cx="496484" cy="235779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/>
        </xdr:nvSpPr>
        <xdr:spPr>
          <a:xfrm>
            <a:off x="773906" y="1726407"/>
            <a:ext cx="404812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②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497418</xdr:colOff>
      <xdr:row>9</xdr:row>
      <xdr:rowOff>841521</xdr:rowOff>
    </xdr:from>
    <xdr:to>
      <xdr:col>2</xdr:col>
      <xdr:colOff>2750344</xdr:colOff>
      <xdr:row>10</xdr:row>
      <xdr:rowOff>2350276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pSpPr/>
      </xdr:nvGrpSpPr>
      <xdr:grpSpPr>
        <a:xfrm>
          <a:off x="3735918" y="6413646"/>
          <a:ext cx="2252926" cy="3675693"/>
          <a:chOff x="582392" y="1644877"/>
          <a:chExt cx="4296357" cy="2288178"/>
        </a:xfrm>
      </xdr:grpSpPr>
      <xdr:sp macro="" textlink="">
        <xdr:nvSpPr>
          <xdr:cNvPr id="77" name="正方形/長方形 76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SpPr/>
        </xdr:nvSpPr>
        <xdr:spPr>
          <a:xfrm>
            <a:off x="582392" y="1662081"/>
            <a:ext cx="3996144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正方形/長方形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/>
        </xdr:nvSpPr>
        <xdr:spPr>
          <a:xfrm>
            <a:off x="1598196" y="1661945"/>
            <a:ext cx="2435409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△△商店</a:t>
            </a: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SpPr/>
        </xdr:nvSpPr>
        <xdr:spPr>
          <a:xfrm>
            <a:off x="1589392" y="1866796"/>
            <a:ext cx="1841258" cy="1445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00" u="none">
                <a:solidFill>
                  <a:schemeClr val="tx1"/>
                </a:solidFill>
              </a:rPr>
              <a:t>【</a:t>
            </a:r>
            <a:r>
              <a:rPr kumimoji="1" lang="ja-JP" altLang="en-US" sz="1000" u="none">
                <a:solidFill>
                  <a:schemeClr val="tx1"/>
                </a:solidFill>
              </a:rPr>
              <a:t>領収書</a:t>
            </a:r>
            <a:r>
              <a:rPr kumimoji="1" lang="en-US" altLang="ja-JP" sz="1000" u="none">
                <a:solidFill>
                  <a:schemeClr val="tx1"/>
                </a:solidFill>
              </a:rPr>
              <a:t>】</a:t>
            </a:r>
            <a:endParaRPr kumimoji="1" lang="ja-JP" altLang="en-US" sz="1000" u="none">
              <a:solidFill>
                <a:schemeClr val="tx1"/>
              </a:solidFill>
            </a:endParaRPr>
          </a:p>
        </xdr:txBody>
      </xdr:sp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/>
        </xdr:nvSpPr>
        <xdr:spPr>
          <a:xfrm>
            <a:off x="922973" y="3401630"/>
            <a:ext cx="3632858" cy="531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u="sng">
                <a:solidFill>
                  <a:schemeClr val="tx1"/>
                </a:solidFill>
              </a:rPr>
              <a:t>合計　　　　￥</a:t>
            </a:r>
            <a:r>
              <a:rPr kumimoji="1" lang="en-US" altLang="ja-JP" sz="1400" u="sng">
                <a:solidFill>
                  <a:schemeClr val="tx1"/>
                </a:solidFill>
              </a:rPr>
              <a:t>31,500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お預り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35,000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お釣り　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3,500</a:t>
            </a:r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/>
        </xdr:nvSpPr>
        <xdr:spPr>
          <a:xfrm>
            <a:off x="723667" y="2179673"/>
            <a:ext cx="4155082" cy="133536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セロテープ　</a:t>
            </a:r>
            <a:r>
              <a:rPr kumimoji="1" lang="en-US" altLang="ja-JP" sz="1050" u="none">
                <a:solidFill>
                  <a:schemeClr val="tx1"/>
                </a:solidFill>
              </a:rPr>
              <a:t>@200×10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2,000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画用紙　　　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@300×30</a:t>
            </a:r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点</a:t>
            </a:r>
            <a:endParaRPr kumimoji="1" lang="en-US" altLang="ja-JP" sz="1050" u="none">
              <a:solidFill>
                <a:schemeClr val="tx1"/>
              </a:solidFill>
              <a:effectLst/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9,000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クリップ　　　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@100×15</a:t>
            </a:r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点</a:t>
            </a:r>
            <a:endParaRPr kumimoji="1" lang="en-US" altLang="ja-JP" sz="1050" u="none">
              <a:solidFill>
                <a:schemeClr val="tx1"/>
              </a:solidFill>
              <a:effectLst/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1,500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ゴミ袋　　　　＠</a:t>
            </a:r>
            <a:r>
              <a:rPr kumimoji="1" lang="en-US" altLang="ja-JP" sz="1050" u="none">
                <a:solidFill>
                  <a:schemeClr val="tx1"/>
                </a:solidFill>
              </a:rPr>
              <a:t>500×20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10,000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手袋　　　　　＠</a:t>
            </a:r>
            <a:r>
              <a:rPr kumimoji="1" lang="en-US" altLang="ja-JP" sz="1050" u="none">
                <a:solidFill>
                  <a:schemeClr val="tx1"/>
                </a:solidFill>
              </a:rPr>
              <a:t>500×18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　　　　　　　　　　　　　￥ </a:t>
            </a:r>
            <a:r>
              <a:rPr kumimoji="1" lang="en-US" altLang="ja-JP" sz="1050" u="none">
                <a:solidFill>
                  <a:schemeClr val="tx1"/>
                </a:solidFill>
              </a:rPr>
              <a:t>9,000</a:t>
            </a:r>
            <a:r>
              <a:rPr kumimoji="1" lang="ja-JP" altLang="en-US" sz="1050" u="none">
                <a:solidFill>
                  <a:schemeClr val="tx1"/>
                </a:solidFill>
              </a:rPr>
              <a:t>　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en-US" altLang="ja-JP" sz="1050" u="none">
                <a:solidFill>
                  <a:schemeClr val="tx1"/>
                </a:solidFill>
              </a:rPr>
              <a:t>                                   </a:t>
            </a:r>
            <a:r>
              <a:rPr kumimoji="1" lang="ja-JP" altLang="en-US" sz="1050" u="none">
                <a:solidFill>
                  <a:schemeClr val="tx1"/>
                </a:solidFill>
              </a:rPr>
              <a:t>　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endParaRPr kumimoji="1" lang="ja-JP" altLang="en-US" sz="1050" u="none">
              <a:solidFill>
                <a:schemeClr val="tx1"/>
              </a:solidFill>
            </a:endParaRP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SpPr/>
        </xdr:nvSpPr>
        <xdr:spPr>
          <a:xfrm>
            <a:off x="700221" y="1942857"/>
            <a:ext cx="374460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800" u="none">
                <a:solidFill>
                  <a:schemeClr val="tx1"/>
                </a:solidFill>
              </a:rPr>
              <a:t>三田市□□</a:t>
            </a:r>
            <a:r>
              <a:rPr kumimoji="1" lang="en-US" altLang="ja-JP" sz="800" u="none">
                <a:solidFill>
                  <a:schemeClr val="tx1"/>
                </a:solidFill>
              </a:rPr>
              <a:t>1-1</a:t>
            </a:r>
            <a:r>
              <a:rPr kumimoji="1" lang="ja-JP" altLang="en-US" sz="800" u="none">
                <a:solidFill>
                  <a:schemeClr val="tx1"/>
                </a:solidFill>
              </a:rPr>
              <a:t>　　</a:t>
            </a:r>
            <a:r>
              <a:rPr kumimoji="1" lang="en-US" altLang="ja-JP" sz="800" u="none">
                <a:solidFill>
                  <a:schemeClr val="tx1"/>
                </a:solidFill>
              </a:rPr>
              <a:t>079-123-4567</a:t>
            </a:r>
          </a:p>
          <a:p>
            <a:pPr algn="l"/>
            <a:r>
              <a:rPr kumimoji="1" lang="en-US" altLang="ja-JP" sz="800" u="none">
                <a:solidFill>
                  <a:schemeClr val="tx1"/>
                </a:solidFill>
              </a:rPr>
              <a:t>2025</a:t>
            </a:r>
            <a:r>
              <a:rPr kumimoji="1" lang="ja-JP" altLang="en-US" sz="800" u="none">
                <a:solidFill>
                  <a:schemeClr val="tx1"/>
                </a:solidFill>
              </a:rPr>
              <a:t>年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月</a:t>
            </a:r>
            <a:r>
              <a:rPr kumimoji="1" lang="en-US" altLang="ja-JP" sz="800" u="none">
                <a:solidFill>
                  <a:schemeClr val="tx1"/>
                </a:solidFill>
              </a:rPr>
              <a:t>20</a:t>
            </a:r>
            <a:r>
              <a:rPr kumimoji="1" lang="ja-JP" altLang="en-US" sz="800" u="none">
                <a:solidFill>
                  <a:schemeClr val="tx1"/>
                </a:solidFill>
              </a:rPr>
              <a:t>日（木）</a:t>
            </a:r>
            <a:r>
              <a:rPr kumimoji="1" lang="en-US" altLang="ja-JP" sz="800" u="none">
                <a:solidFill>
                  <a:schemeClr val="tx1"/>
                </a:solidFill>
              </a:rPr>
              <a:t>13</a:t>
            </a:r>
            <a:r>
              <a:rPr kumimoji="1" lang="ja-JP" altLang="en-US" sz="800" u="none">
                <a:solidFill>
                  <a:schemeClr val="tx1"/>
                </a:solidFill>
              </a:rPr>
              <a:t>：</a:t>
            </a:r>
            <a:r>
              <a:rPr kumimoji="1" lang="en-US" altLang="ja-JP" sz="800" u="none">
                <a:solidFill>
                  <a:schemeClr val="tx1"/>
                </a:solidFill>
              </a:rPr>
              <a:t>05</a:t>
            </a:r>
            <a:endParaRPr kumimoji="1" lang="ja-JP" altLang="en-US" sz="800" u="none">
              <a:solidFill>
                <a:schemeClr val="tx1"/>
              </a:solidFill>
            </a:endParaRPr>
          </a:p>
        </xdr:txBody>
      </xdr:sp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SpPr/>
        </xdr:nvSpPr>
        <xdr:spPr>
          <a:xfrm>
            <a:off x="796612" y="1644877"/>
            <a:ext cx="404813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③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1778000</xdr:colOff>
      <xdr:row>9</xdr:row>
      <xdr:rowOff>578114</xdr:rowOff>
    </xdr:from>
    <xdr:to>
      <xdr:col>2</xdr:col>
      <xdr:colOff>2663697</xdr:colOff>
      <xdr:row>9</xdr:row>
      <xdr:rowOff>1022839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5016500" y="6150239"/>
          <a:ext cx="885697" cy="444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u="none">
              <a:solidFill>
                <a:schemeClr val="tx1"/>
              </a:solidFill>
            </a:rPr>
            <a:t>レシート</a:t>
          </a:r>
        </a:p>
      </xdr:txBody>
    </xdr:sp>
    <xdr:clientData/>
  </xdr:twoCellAnchor>
  <xdr:twoCellAnchor>
    <xdr:from>
      <xdr:col>0</xdr:col>
      <xdr:colOff>370416</xdr:colOff>
      <xdr:row>10</xdr:row>
      <xdr:rowOff>1111251</xdr:rowOff>
    </xdr:from>
    <xdr:to>
      <xdr:col>1</xdr:col>
      <xdr:colOff>656167</xdr:colOff>
      <xdr:row>10</xdr:row>
      <xdr:rowOff>1905001</xdr:rowOff>
    </xdr:to>
    <xdr:sp macro="" textlink="">
      <xdr:nvSpPr>
        <xdr:cNvPr id="67" name="角丸四角形吹き出し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370416" y="8932334"/>
          <a:ext cx="2836334" cy="793750"/>
        </a:xfrm>
        <a:prstGeom prst="wedgeRoundRectCallout">
          <a:avLst>
            <a:gd name="adj1" fmla="val 72062"/>
            <a:gd name="adj2" fmla="val -26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「収支決算書」（支出の部）の支出内訳の番号に対応する「一連番号」を書いてください。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9"/>
  <sheetViews>
    <sheetView zoomScaleNormal="100" workbookViewId="0">
      <selection activeCell="B4" sqref="B4"/>
    </sheetView>
  </sheetViews>
  <sheetFormatPr defaultColWidth="9"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61" t="s">
        <v>149</v>
      </c>
      <c r="C1" s="261"/>
      <c r="D1" s="261"/>
      <c r="E1" s="261"/>
      <c r="F1" s="261"/>
    </row>
    <row r="3" spans="1:6" ht="21" customHeight="1" x14ac:dyDescent="0.15">
      <c r="C3" s="181"/>
      <c r="D3" s="247" t="s">
        <v>150</v>
      </c>
      <c r="E3" s="262"/>
      <c r="F3" s="262"/>
    </row>
    <row r="4" spans="1:6" ht="18" customHeight="1" x14ac:dyDescent="0.15"/>
    <row r="5" spans="1:6" ht="21.75" customHeight="1" x14ac:dyDescent="0.15">
      <c r="B5" s="261" t="s">
        <v>177</v>
      </c>
      <c r="C5" s="261"/>
      <c r="D5" s="261"/>
      <c r="E5" s="261"/>
      <c r="F5" s="261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63" t="s">
        <v>157</v>
      </c>
      <c r="C7" s="264"/>
      <c r="D7" s="227" t="s">
        <v>175</v>
      </c>
      <c r="E7" s="208" t="s">
        <v>176</v>
      </c>
      <c r="F7" s="248" t="s">
        <v>174</v>
      </c>
    </row>
    <row r="8" spans="1:6" ht="19.5" customHeight="1" x14ac:dyDescent="0.15">
      <c r="A8" s="265"/>
      <c r="B8" s="266" t="s">
        <v>147</v>
      </c>
      <c r="C8" s="267"/>
      <c r="D8" s="204"/>
      <c r="E8" s="209"/>
      <c r="F8" s="242"/>
    </row>
    <row r="9" spans="1:6" ht="19.5" customHeight="1" x14ac:dyDescent="0.15">
      <c r="A9" s="265"/>
      <c r="B9" s="268" t="s">
        <v>153</v>
      </c>
      <c r="C9" s="269"/>
      <c r="D9" s="243"/>
      <c r="E9" s="210"/>
      <c r="F9" s="244"/>
    </row>
    <row r="10" spans="1:6" ht="19.5" customHeight="1" x14ac:dyDescent="0.15">
      <c r="A10" s="265"/>
      <c r="B10" s="270" t="s">
        <v>154</v>
      </c>
      <c r="C10" s="271"/>
      <c r="D10" s="205"/>
      <c r="E10" s="211"/>
      <c r="F10" s="239"/>
    </row>
    <row r="11" spans="1:6" ht="19.5" customHeight="1" x14ac:dyDescent="0.15">
      <c r="A11" s="265"/>
      <c r="B11" s="272" t="s">
        <v>148</v>
      </c>
      <c r="C11" s="273"/>
      <c r="D11" s="245"/>
      <c r="E11" s="212"/>
      <c r="F11" s="246"/>
    </row>
    <row r="12" spans="1:6" ht="19.5" customHeight="1" x14ac:dyDescent="0.15">
      <c r="A12" s="265"/>
      <c r="B12" s="272" t="s">
        <v>145</v>
      </c>
      <c r="C12" s="273"/>
      <c r="D12" s="237"/>
      <c r="E12" s="213"/>
      <c r="F12" s="238"/>
    </row>
    <row r="13" spans="1:6" ht="19.5" customHeight="1" x14ac:dyDescent="0.15">
      <c r="A13" s="265"/>
      <c r="B13" s="272" t="s">
        <v>151</v>
      </c>
      <c r="C13" s="273"/>
      <c r="D13" s="205"/>
      <c r="E13" s="211"/>
      <c r="F13" s="239"/>
    </row>
    <row r="14" spans="1:6" ht="19.5" customHeight="1" thickBot="1" x14ac:dyDescent="0.2">
      <c r="A14" s="265"/>
      <c r="B14" s="276" t="s">
        <v>146</v>
      </c>
      <c r="C14" s="277"/>
      <c r="D14" s="206"/>
      <c r="E14" s="214"/>
      <c r="F14" s="240"/>
    </row>
    <row r="15" spans="1:6" ht="19.5" customHeight="1" thickTop="1" thickBot="1" x14ac:dyDescent="0.2">
      <c r="B15" s="278" t="s">
        <v>156</v>
      </c>
      <c r="C15" s="279"/>
      <c r="D15" s="207">
        <f>SUM(D8:D14)</f>
        <v>0</v>
      </c>
      <c r="E15" s="215">
        <f>SUM(E8:E14)</f>
        <v>0</v>
      </c>
      <c r="F15" s="241"/>
    </row>
    <row r="16" spans="1:6" ht="21.75" customHeight="1" x14ac:dyDescent="0.15"/>
    <row r="17" spans="1:6" ht="18.75" customHeight="1" thickBot="1" x14ac:dyDescent="0.2">
      <c r="B17" s="182" t="s">
        <v>94</v>
      </c>
    </row>
    <row r="18" spans="1:6" ht="27.75" customHeight="1" thickTop="1" thickBot="1" x14ac:dyDescent="0.2">
      <c r="A18" s="183" t="s">
        <v>172</v>
      </c>
      <c r="B18" s="280" t="s">
        <v>157</v>
      </c>
      <c r="C18" s="281"/>
      <c r="D18" s="227" t="s">
        <v>175</v>
      </c>
      <c r="E18" s="208" t="s">
        <v>176</v>
      </c>
      <c r="F18" s="216" t="s">
        <v>184</v>
      </c>
    </row>
    <row r="19" spans="1:6" ht="19.5" customHeight="1" x14ac:dyDescent="0.15">
      <c r="A19" s="184"/>
      <c r="B19" s="282" t="s">
        <v>163</v>
      </c>
      <c r="C19" s="283"/>
      <c r="D19" s="200"/>
      <c r="E19" s="223"/>
      <c r="F19" s="217"/>
    </row>
    <row r="20" spans="1:6" ht="19.5" customHeight="1" x14ac:dyDescent="0.15">
      <c r="A20" s="185"/>
      <c r="B20" s="274" t="s">
        <v>10</v>
      </c>
      <c r="C20" s="275"/>
      <c r="D20" s="201"/>
      <c r="E20" s="224"/>
      <c r="F20" s="218"/>
    </row>
    <row r="21" spans="1:6" ht="19.5" customHeight="1" x14ac:dyDescent="0.15">
      <c r="A21" s="185"/>
      <c r="B21" s="249" t="s">
        <v>160</v>
      </c>
      <c r="C21" s="250"/>
      <c r="D21" s="253"/>
      <c r="E21" s="231"/>
      <c r="F21" s="254"/>
    </row>
    <row r="22" spans="1:6" ht="19.5" customHeight="1" x14ac:dyDescent="0.15">
      <c r="A22" s="185"/>
      <c r="B22" s="274" t="s">
        <v>161</v>
      </c>
      <c r="C22" s="275"/>
      <c r="D22" s="235"/>
      <c r="E22" s="231"/>
      <c r="F22" s="255"/>
    </row>
    <row r="23" spans="1:6" ht="19.5" customHeight="1" x14ac:dyDescent="0.15">
      <c r="A23" s="185"/>
      <c r="B23" s="274" t="s">
        <v>165</v>
      </c>
      <c r="C23" s="275"/>
      <c r="D23" s="235"/>
      <c r="E23" s="231"/>
      <c r="F23" s="254"/>
    </row>
    <row r="24" spans="1:6" ht="19.5" customHeight="1" x14ac:dyDescent="0.15">
      <c r="A24" s="185"/>
      <c r="B24" s="274" t="s">
        <v>162</v>
      </c>
      <c r="C24" s="275"/>
      <c r="D24" s="235"/>
      <c r="E24" s="231"/>
      <c r="F24" s="254"/>
    </row>
    <row r="25" spans="1:6" ht="19.5" customHeight="1" x14ac:dyDescent="0.15">
      <c r="A25" s="185"/>
      <c r="B25" s="274" t="s">
        <v>164</v>
      </c>
      <c r="C25" s="275"/>
      <c r="D25" s="235"/>
      <c r="E25" s="231"/>
      <c r="F25" s="255"/>
    </row>
    <row r="26" spans="1:6" ht="19.5" customHeight="1" x14ac:dyDescent="0.15">
      <c r="A26" s="185"/>
      <c r="B26" s="274" t="s">
        <v>27</v>
      </c>
      <c r="C26" s="275"/>
      <c r="D26" s="235"/>
      <c r="E26" s="231"/>
      <c r="F26" s="255"/>
    </row>
    <row r="27" spans="1:6" ht="19.5" customHeight="1" x14ac:dyDescent="0.15">
      <c r="A27" s="185"/>
      <c r="B27" s="274" t="s">
        <v>170</v>
      </c>
      <c r="C27" s="275"/>
      <c r="D27" s="235"/>
      <c r="E27" s="231"/>
      <c r="F27" s="254"/>
    </row>
    <row r="28" spans="1:6" ht="19.5" customHeight="1" x14ac:dyDescent="0.15">
      <c r="A28" s="185"/>
      <c r="B28" s="274"/>
      <c r="C28" s="275"/>
      <c r="D28" s="235"/>
      <c r="E28" s="231"/>
      <c r="F28" s="254"/>
    </row>
    <row r="29" spans="1:6" ht="19.5" customHeight="1" x14ac:dyDescent="0.15">
      <c r="A29" s="185"/>
      <c r="B29" s="274"/>
      <c r="C29" s="275"/>
      <c r="D29" s="235"/>
      <c r="E29" s="231"/>
      <c r="F29" s="254"/>
    </row>
    <row r="30" spans="1:6" ht="19.5" customHeight="1" x14ac:dyDescent="0.15">
      <c r="A30" s="185"/>
      <c r="B30" s="274"/>
      <c r="C30" s="275"/>
      <c r="D30" s="201"/>
      <c r="E30" s="224"/>
      <c r="F30" s="218"/>
    </row>
    <row r="31" spans="1:6" ht="19.5" customHeight="1" x14ac:dyDescent="0.15">
      <c r="A31" s="185"/>
      <c r="B31" s="274"/>
      <c r="C31" s="275"/>
      <c r="D31" s="201"/>
      <c r="E31" s="224"/>
      <c r="F31" s="218"/>
    </row>
    <row r="32" spans="1:6" ht="19.5" customHeight="1" x14ac:dyDescent="0.15">
      <c r="A32" s="185"/>
      <c r="B32" s="274"/>
      <c r="C32" s="275"/>
      <c r="D32" s="201"/>
      <c r="E32" s="224"/>
      <c r="F32" s="218"/>
    </row>
    <row r="33" spans="1:7" ht="19.5" customHeight="1" x14ac:dyDescent="0.15">
      <c r="A33" s="185"/>
      <c r="B33" s="274"/>
      <c r="C33" s="275"/>
      <c r="D33" s="201"/>
      <c r="E33" s="224"/>
      <c r="F33" s="218"/>
    </row>
    <row r="34" spans="1:7" ht="19.5" customHeight="1" x14ac:dyDescent="0.15">
      <c r="A34" s="185"/>
      <c r="B34" s="274"/>
      <c r="C34" s="275"/>
      <c r="D34" s="201"/>
      <c r="E34" s="224"/>
      <c r="F34" s="218"/>
    </row>
    <row r="35" spans="1:7" ht="19.5" customHeight="1" thickBot="1" x14ac:dyDescent="0.2">
      <c r="A35" s="186"/>
      <c r="B35" s="287"/>
      <c r="C35" s="288"/>
      <c r="D35" s="202"/>
      <c r="E35" s="225"/>
      <c r="F35" s="220"/>
    </row>
    <row r="36" spans="1:7" ht="19.5" customHeight="1" thickTop="1" x14ac:dyDescent="0.15">
      <c r="A36" s="289" t="s">
        <v>159</v>
      </c>
      <c r="B36" s="290"/>
      <c r="C36" s="291"/>
      <c r="D36" s="203">
        <f>SUM(D19:D35)</f>
        <v>0</v>
      </c>
      <c r="E36" s="226">
        <f>SUM(E19:E35)</f>
        <v>0</v>
      </c>
      <c r="F36" s="221"/>
    </row>
    <row r="37" spans="1:7" ht="19.5" customHeight="1" thickBot="1" x14ac:dyDescent="0.2">
      <c r="A37" s="284" t="s">
        <v>173</v>
      </c>
      <c r="B37" s="285"/>
      <c r="C37" s="286"/>
      <c r="D37" s="256">
        <v>0</v>
      </c>
      <c r="E37" s="257">
        <v>0</v>
      </c>
      <c r="F37" s="222" t="s">
        <v>181</v>
      </c>
    </row>
    <row r="38" spans="1:7" ht="14.25" customHeight="1" x14ac:dyDescent="0.15"/>
    <row r="39" spans="1:7" x14ac:dyDescent="0.15">
      <c r="A39" s="236"/>
      <c r="B39" s="236"/>
      <c r="C39" s="236"/>
      <c r="D39" s="236"/>
      <c r="E39" s="236"/>
      <c r="F39" s="236"/>
      <c r="G39" s="236"/>
    </row>
  </sheetData>
  <mergeCells count="32">
    <mergeCell ref="A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22:C22"/>
    <mergeCell ref="B23:C23"/>
    <mergeCell ref="B24:C24"/>
    <mergeCell ref="B25:C25"/>
    <mergeCell ref="B13:C13"/>
    <mergeCell ref="B14:C14"/>
    <mergeCell ref="B15:C15"/>
    <mergeCell ref="B18:C18"/>
    <mergeCell ref="B19:C19"/>
    <mergeCell ref="B20:C20"/>
    <mergeCell ref="B1:F1"/>
    <mergeCell ref="E3:F3"/>
    <mergeCell ref="B5:F5"/>
    <mergeCell ref="B7:C7"/>
    <mergeCell ref="A8:A14"/>
    <mergeCell ref="B8:C8"/>
    <mergeCell ref="B9:C9"/>
    <mergeCell ref="B10:C10"/>
    <mergeCell ref="B11:C11"/>
    <mergeCell ref="B12:C12"/>
  </mergeCells>
  <phoneticPr fontId="2"/>
  <dataValidations count="1">
    <dataValidation type="list" allowBlank="1" showInputMessage="1" showErrorMessage="1" sqref="A19:A35" xr:uid="{00000000-0002-0000-00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ColWidth="9"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 x14ac:dyDescent="0.2">
      <c r="A2" s="382" t="s">
        <v>123</v>
      </c>
      <c r="B2" s="383"/>
      <c r="C2" s="383"/>
      <c r="D2" s="383"/>
      <c r="E2" s="383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84" t="s">
        <v>92</v>
      </c>
      <c r="C5" s="385"/>
      <c r="D5" s="380" t="s">
        <v>107</v>
      </c>
      <c r="E5" s="381"/>
    </row>
    <row r="6" spans="1:5" ht="18" customHeight="1" x14ac:dyDescent="0.15">
      <c r="A6" s="386" t="s">
        <v>109</v>
      </c>
      <c r="B6" s="313">
        <f>+C39</f>
        <v>1371000</v>
      </c>
      <c r="C6" s="314"/>
      <c r="D6" s="380"/>
      <c r="E6" s="381"/>
    </row>
    <row r="7" spans="1:5" ht="18" customHeight="1" x14ac:dyDescent="0.15">
      <c r="A7" s="387"/>
      <c r="B7" s="317">
        <f>+C40</f>
        <v>1890000</v>
      </c>
      <c r="C7" s="318"/>
      <c r="D7" s="388"/>
      <c r="E7" s="389"/>
    </row>
    <row r="8" spans="1:5" ht="18" customHeight="1" x14ac:dyDescent="0.15">
      <c r="A8" s="386" t="s">
        <v>110</v>
      </c>
      <c r="B8" s="313">
        <f>+D39</f>
        <v>200000</v>
      </c>
      <c r="C8" s="314"/>
      <c r="D8" s="388" t="s">
        <v>135</v>
      </c>
      <c r="E8" s="389"/>
    </row>
    <row r="9" spans="1:5" ht="18" customHeight="1" x14ac:dyDescent="0.15">
      <c r="A9" s="387"/>
      <c r="B9" s="317">
        <f>+D40</f>
        <v>200000</v>
      </c>
      <c r="C9" s="318"/>
      <c r="D9" s="388"/>
      <c r="E9" s="389"/>
    </row>
    <row r="10" spans="1:5" ht="18" customHeight="1" x14ac:dyDescent="0.15">
      <c r="A10" s="162"/>
      <c r="B10" s="313"/>
      <c r="C10" s="314"/>
      <c r="D10" s="380"/>
      <c r="E10" s="381"/>
    </row>
    <row r="11" spans="1:5" ht="18" customHeight="1" x14ac:dyDescent="0.15">
      <c r="A11" s="386" t="s">
        <v>103</v>
      </c>
      <c r="B11" s="313">
        <f>+B6+B8</f>
        <v>1571000</v>
      </c>
      <c r="C11" s="314"/>
      <c r="D11" s="163"/>
      <c r="E11" s="164"/>
    </row>
    <row r="12" spans="1:5" ht="18" customHeight="1" x14ac:dyDescent="0.15">
      <c r="A12" s="387"/>
      <c r="B12" s="317">
        <f>+B7+B9</f>
        <v>2090000</v>
      </c>
      <c r="C12" s="318"/>
      <c r="D12" s="380"/>
      <c r="E12" s="381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90" t="s">
        <v>91</v>
      </c>
      <c r="B16" s="390" t="s">
        <v>92</v>
      </c>
      <c r="C16" s="380" t="s">
        <v>104</v>
      </c>
      <c r="D16" s="381"/>
      <c r="E16" s="390" t="s">
        <v>107</v>
      </c>
    </row>
    <row r="17" spans="1:5" ht="18" customHeight="1" x14ac:dyDescent="0.15">
      <c r="A17" s="391"/>
      <c r="B17" s="391"/>
      <c r="C17" s="165" t="s">
        <v>105</v>
      </c>
      <c r="D17" s="166" t="s">
        <v>43</v>
      </c>
      <c r="E17" s="391"/>
    </row>
    <row r="18" spans="1:5" ht="18" customHeight="1" x14ac:dyDescent="0.15">
      <c r="A18" s="392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 x14ac:dyDescent="0.15">
      <c r="A19" s="393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 x14ac:dyDescent="0.15">
      <c r="A20" s="386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 x14ac:dyDescent="0.15">
      <c r="A21" s="387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 x14ac:dyDescent="0.15">
      <c r="A22" s="386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 x14ac:dyDescent="0.15">
      <c r="A23" s="387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 x14ac:dyDescent="0.15">
      <c r="A24" s="386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 x14ac:dyDescent="0.15">
      <c r="A25" s="387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 x14ac:dyDescent="0.15">
      <c r="A26" s="386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 x14ac:dyDescent="0.15">
      <c r="A27" s="387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 x14ac:dyDescent="0.15">
      <c r="A28" s="386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 x14ac:dyDescent="0.15">
      <c r="A29" s="387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 x14ac:dyDescent="0.15">
      <c r="A30" s="386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 x14ac:dyDescent="0.15">
      <c r="A31" s="387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 x14ac:dyDescent="0.15">
      <c r="A32" s="386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87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86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 x14ac:dyDescent="0.15">
      <c r="A35" s="387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 x14ac:dyDescent="0.15">
      <c r="A36" s="386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 x14ac:dyDescent="0.15">
      <c r="A37" s="387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86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 x14ac:dyDescent="0.15">
      <c r="A40" s="387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 x14ac:dyDescent="0.1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1"/>
  <sheetViews>
    <sheetView view="pageBreakPreview" zoomScale="60" zoomScaleNormal="100" workbookViewId="0">
      <selection activeCell="A27" sqref="A27"/>
    </sheetView>
  </sheetViews>
  <sheetFormatPr defaultColWidth="9"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 x14ac:dyDescent="0.2">
      <c r="A2" s="382" t="s">
        <v>123</v>
      </c>
      <c r="B2" s="383"/>
      <c r="C2" s="383"/>
      <c r="D2" s="383"/>
      <c r="E2" s="383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84" t="s">
        <v>92</v>
      </c>
      <c r="C5" s="385"/>
      <c r="D5" s="380" t="s">
        <v>107</v>
      </c>
      <c r="E5" s="381"/>
    </row>
    <row r="6" spans="1:5" ht="18" customHeight="1" x14ac:dyDescent="0.15">
      <c r="A6" s="386" t="s">
        <v>109</v>
      </c>
      <c r="B6" s="313">
        <f>+C39</f>
        <v>1890000</v>
      </c>
      <c r="C6" s="314"/>
      <c r="D6" s="394"/>
      <c r="E6" s="395"/>
    </row>
    <row r="7" spans="1:5" ht="18" customHeight="1" x14ac:dyDescent="0.15">
      <c r="A7" s="387"/>
      <c r="B7" s="317">
        <f>+C40</f>
        <v>1750310</v>
      </c>
      <c r="C7" s="318"/>
      <c r="D7" s="396"/>
      <c r="E7" s="397"/>
    </row>
    <row r="8" spans="1:5" ht="18" customHeight="1" x14ac:dyDescent="0.15">
      <c r="A8" s="386" t="s">
        <v>110</v>
      </c>
      <c r="B8" s="313">
        <f>+D39</f>
        <v>200000</v>
      </c>
      <c r="C8" s="314"/>
      <c r="D8" s="394" t="s">
        <v>135</v>
      </c>
      <c r="E8" s="395"/>
    </row>
    <row r="9" spans="1:5" ht="18" customHeight="1" x14ac:dyDescent="0.15">
      <c r="A9" s="387"/>
      <c r="B9" s="317">
        <f>+D40</f>
        <v>30000</v>
      </c>
      <c r="C9" s="318"/>
      <c r="D9" s="396"/>
      <c r="E9" s="397"/>
    </row>
    <row r="10" spans="1:5" ht="18" customHeight="1" x14ac:dyDescent="0.15">
      <c r="A10" s="162"/>
      <c r="B10" s="313"/>
      <c r="C10" s="314"/>
      <c r="D10" s="380"/>
      <c r="E10" s="381"/>
    </row>
    <row r="11" spans="1:5" ht="18" customHeight="1" x14ac:dyDescent="0.15">
      <c r="A11" s="386" t="s">
        <v>103</v>
      </c>
      <c r="B11" s="313">
        <f>+B6+B8</f>
        <v>2090000</v>
      </c>
      <c r="C11" s="314"/>
      <c r="D11" s="163"/>
      <c r="E11" s="164"/>
    </row>
    <row r="12" spans="1:5" ht="18" customHeight="1" x14ac:dyDescent="0.15">
      <c r="A12" s="387"/>
      <c r="B12" s="317">
        <f>+B7+B9</f>
        <v>1780310</v>
      </c>
      <c r="C12" s="318"/>
      <c r="D12" s="380"/>
      <c r="E12" s="381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90" t="s">
        <v>91</v>
      </c>
      <c r="B16" s="390" t="s">
        <v>92</v>
      </c>
      <c r="C16" s="380" t="s">
        <v>104</v>
      </c>
      <c r="D16" s="381"/>
      <c r="E16" s="390" t="s">
        <v>107</v>
      </c>
    </row>
    <row r="17" spans="1:5" ht="18" customHeight="1" x14ac:dyDescent="0.15">
      <c r="A17" s="391"/>
      <c r="B17" s="391"/>
      <c r="C17" s="165" t="s">
        <v>105</v>
      </c>
      <c r="D17" s="166" t="s">
        <v>43</v>
      </c>
      <c r="E17" s="391"/>
    </row>
    <row r="18" spans="1:5" ht="18" customHeight="1" x14ac:dyDescent="0.15">
      <c r="A18" s="392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98" t="s">
        <v>112</v>
      </c>
    </row>
    <row r="19" spans="1:5" ht="18" customHeight="1" x14ac:dyDescent="0.15">
      <c r="A19" s="393"/>
      <c r="B19" s="169">
        <f>+'※予算明細 (記載例)'!AQ9</f>
        <v>1030000</v>
      </c>
      <c r="C19" s="169">
        <v>1000000</v>
      </c>
      <c r="D19" s="169">
        <f>+B19-C19</f>
        <v>30000</v>
      </c>
      <c r="E19" s="399"/>
    </row>
    <row r="20" spans="1:5" ht="18" customHeight="1" x14ac:dyDescent="0.15">
      <c r="A20" s="386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98" t="s">
        <v>113</v>
      </c>
    </row>
    <row r="21" spans="1:5" ht="18" customHeight="1" x14ac:dyDescent="0.15">
      <c r="A21" s="387"/>
      <c r="B21" s="169">
        <f>+'※予算明細 (記載例)'!AQ13</f>
        <v>140000</v>
      </c>
      <c r="C21" s="169">
        <v>140000</v>
      </c>
      <c r="D21" s="169">
        <f>+B21-C21</f>
        <v>0</v>
      </c>
      <c r="E21" s="399"/>
    </row>
    <row r="22" spans="1:5" ht="18" customHeight="1" x14ac:dyDescent="0.15">
      <c r="A22" s="386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 x14ac:dyDescent="0.15">
      <c r="A23" s="387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 x14ac:dyDescent="0.15">
      <c r="A24" s="386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98" t="s">
        <v>134</v>
      </c>
    </row>
    <row r="25" spans="1:5" ht="18" customHeight="1" x14ac:dyDescent="0.15">
      <c r="A25" s="387"/>
      <c r="B25" s="169">
        <f>+'※予算明細 (記載例)'!AQ22</f>
        <v>328920</v>
      </c>
      <c r="C25" s="169">
        <v>328920</v>
      </c>
      <c r="D25" s="169">
        <f>+B25-C25</f>
        <v>0</v>
      </c>
      <c r="E25" s="399"/>
    </row>
    <row r="26" spans="1:5" ht="18" customHeight="1" x14ac:dyDescent="0.15">
      <c r="A26" s="386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98" t="s">
        <v>125</v>
      </c>
    </row>
    <row r="27" spans="1:5" ht="18" customHeight="1" x14ac:dyDescent="0.15">
      <c r="A27" s="387"/>
      <c r="B27" s="169">
        <f>+'※予算明細 (記載例)'!AQ29</f>
        <v>48890</v>
      </c>
      <c r="C27" s="169">
        <v>48890</v>
      </c>
      <c r="D27" s="169">
        <f>+B27-C27</f>
        <v>0</v>
      </c>
      <c r="E27" s="399"/>
    </row>
    <row r="28" spans="1:5" ht="18" customHeight="1" x14ac:dyDescent="0.15">
      <c r="A28" s="386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98" t="s">
        <v>116</v>
      </c>
    </row>
    <row r="29" spans="1:5" ht="18" customHeight="1" x14ac:dyDescent="0.15">
      <c r="A29" s="387"/>
      <c r="B29" s="169">
        <f>+'※予算明細 (記載例)'!AQ34</f>
        <v>27000</v>
      </c>
      <c r="C29" s="169">
        <v>27000</v>
      </c>
      <c r="D29" s="169">
        <f>+B29-C29</f>
        <v>0</v>
      </c>
      <c r="E29" s="399"/>
    </row>
    <row r="30" spans="1:5" ht="18" customHeight="1" x14ac:dyDescent="0.15">
      <c r="A30" s="386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400" t="s">
        <v>126</v>
      </c>
    </row>
    <row r="31" spans="1:5" ht="18" customHeight="1" x14ac:dyDescent="0.15">
      <c r="A31" s="387"/>
      <c r="B31" s="169">
        <f>+'※予算明細 (記載例)'!AQ39</f>
        <v>179350</v>
      </c>
      <c r="C31" s="169">
        <v>179350</v>
      </c>
      <c r="D31" s="169">
        <f>+B31-C31</f>
        <v>0</v>
      </c>
      <c r="E31" s="401"/>
    </row>
    <row r="32" spans="1:5" ht="18" customHeight="1" x14ac:dyDescent="0.15">
      <c r="A32" s="386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87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86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 x14ac:dyDescent="0.15">
      <c r="A35" s="387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 x14ac:dyDescent="0.15">
      <c r="A36" s="386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400" t="s">
        <v>115</v>
      </c>
    </row>
    <row r="37" spans="1:5" ht="18" customHeight="1" x14ac:dyDescent="0.15">
      <c r="A37" s="387"/>
      <c r="B37" s="169">
        <f>+'※予算明細 (記載例)'!AQ55</f>
        <v>20000</v>
      </c>
      <c r="C37" s="169">
        <v>20000</v>
      </c>
      <c r="D37" s="169">
        <f>+B37-C37</f>
        <v>0</v>
      </c>
      <c r="E37" s="401"/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86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 x14ac:dyDescent="0.15">
      <c r="A40" s="387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 x14ac:dyDescent="0.15">
      <c r="A41" s="160" t="s">
        <v>131</v>
      </c>
    </row>
  </sheetData>
  <mergeCells count="39"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A8:A9"/>
    <mergeCell ref="B8:C8"/>
    <mergeCell ref="B9:C9"/>
    <mergeCell ref="B10:C10"/>
    <mergeCell ref="D10:E10"/>
    <mergeCell ref="D8:E9"/>
    <mergeCell ref="A2:E2"/>
    <mergeCell ref="B5:C5"/>
    <mergeCell ref="D5:E5"/>
    <mergeCell ref="A6:A7"/>
    <mergeCell ref="B6:C6"/>
    <mergeCell ref="B7:C7"/>
    <mergeCell ref="D6:E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307" t="s">
        <v>139</v>
      </c>
      <c r="B2" s="308"/>
      <c r="C2" s="308"/>
      <c r="D2" s="308"/>
      <c r="E2" s="308"/>
    </row>
    <row r="4" spans="1:5" ht="24.95" customHeight="1" x14ac:dyDescent="0.15">
      <c r="A4" t="s">
        <v>89</v>
      </c>
      <c r="E4" s="17" t="s">
        <v>120</v>
      </c>
    </row>
    <row r="5" spans="1:5" ht="24.95" customHeight="1" x14ac:dyDescent="0.15">
      <c r="A5" s="49" t="s">
        <v>91</v>
      </c>
      <c r="B5" s="309" t="s">
        <v>138</v>
      </c>
      <c r="C5" s="310"/>
      <c r="D5" s="309" t="s">
        <v>107</v>
      </c>
      <c r="E5" s="310"/>
    </row>
    <row r="6" spans="1:5" ht="24.95" customHeight="1" x14ac:dyDescent="0.15">
      <c r="A6" s="49" t="s">
        <v>109</v>
      </c>
      <c r="B6" s="313">
        <f>+C26</f>
        <v>1750310</v>
      </c>
      <c r="C6" s="314"/>
      <c r="D6" s="309"/>
      <c r="E6" s="310"/>
    </row>
    <row r="7" spans="1:5" ht="24.95" customHeight="1" x14ac:dyDescent="0.15">
      <c r="A7" s="49" t="s">
        <v>110</v>
      </c>
      <c r="B7" s="313">
        <f>+D26</f>
        <v>30000</v>
      </c>
      <c r="C7" s="314"/>
      <c r="D7" s="378" t="s">
        <v>136</v>
      </c>
      <c r="E7" s="379"/>
    </row>
    <row r="8" spans="1:5" ht="24.95" customHeight="1" x14ac:dyDescent="0.15">
      <c r="A8" s="49"/>
      <c r="B8" s="313"/>
      <c r="C8" s="314"/>
      <c r="D8" s="309"/>
      <c r="E8" s="310"/>
    </row>
    <row r="9" spans="1:5" ht="24.95" customHeight="1" x14ac:dyDescent="0.15">
      <c r="A9" s="49" t="s">
        <v>103</v>
      </c>
      <c r="B9" s="313">
        <f>SUM(B6:C8)</f>
        <v>1780310</v>
      </c>
      <c r="C9" s="314"/>
      <c r="D9" s="311"/>
      <c r="E9" s="312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120</v>
      </c>
    </row>
    <row r="13" spans="1:5" ht="24.95" customHeight="1" x14ac:dyDescent="0.15">
      <c r="A13" s="322" t="s">
        <v>91</v>
      </c>
      <c r="B13" s="322" t="s">
        <v>138</v>
      </c>
      <c r="C13" s="309" t="s">
        <v>104</v>
      </c>
      <c r="D13" s="310"/>
      <c r="E13" s="322" t="s">
        <v>107</v>
      </c>
    </row>
    <row r="14" spans="1:5" ht="24.95" customHeight="1" x14ac:dyDescent="0.15">
      <c r="A14" s="323"/>
      <c r="B14" s="323"/>
      <c r="C14" s="159" t="s">
        <v>105</v>
      </c>
      <c r="D14" s="173" t="s">
        <v>43</v>
      </c>
      <c r="E14" s="323"/>
    </row>
    <row r="15" spans="1:5" ht="24.95" customHeight="1" x14ac:dyDescent="0.15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 x14ac:dyDescent="0.15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 x14ac:dyDescent="0.15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 x14ac:dyDescent="0.15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 x14ac:dyDescent="0.15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 x14ac:dyDescent="0.15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 x14ac:dyDescent="0.15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 x14ac:dyDescent="0.15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 x14ac:dyDescent="0.15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 x14ac:dyDescent="0.15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 x14ac:dyDescent="0.15">
      <c r="A25" s="49"/>
      <c r="B25" s="168"/>
      <c r="C25" s="168"/>
      <c r="D25" s="168"/>
      <c r="E25" s="171"/>
    </row>
    <row r="26" spans="1:5" ht="24.95" customHeight="1" x14ac:dyDescent="0.15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topLeftCell="A13" zoomScaleNormal="100" workbookViewId="0">
      <selection activeCell="E19" sqref="E19"/>
    </sheetView>
  </sheetViews>
  <sheetFormatPr defaultColWidth="9"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61" t="s">
        <v>149</v>
      </c>
      <c r="C1" s="261"/>
      <c r="D1" s="261"/>
      <c r="E1" s="261"/>
      <c r="F1" s="261"/>
    </row>
    <row r="3" spans="1:6" ht="21" customHeight="1" x14ac:dyDescent="0.15">
      <c r="C3" s="181"/>
      <c r="D3" s="197" t="s">
        <v>150</v>
      </c>
      <c r="E3" s="262" t="s">
        <v>152</v>
      </c>
      <c r="F3" s="262"/>
    </row>
    <row r="4" spans="1:6" ht="18" customHeight="1" x14ac:dyDescent="0.15"/>
    <row r="5" spans="1:6" ht="21.75" customHeight="1" x14ac:dyDescent="0.15">
      <c r="B5" s="261" t="s">
        <v>177</v>
      </c>
      <c r="C5" s="261"/>
      <c r="D5" s="261"/>
      <c r="E5" s="261"/>
      <c r="F5" s="261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63" t="s">
        <v>157</v>
      </c>
      <c r="C7" s="264"/>
      <c r="D7" s="227" t="s">
        <v>175</v>
      </c>
      <c r="E7" s="208" t="s">
        <v>176</v>
      </c>
      <c r="F7" s="198" t="s">
        <v>174</v>
      </c>
    </row>
    <row r="8" spans="1:6" ht="19.5" customHeight="1" x14ac:dyDescent="0.15">
      <c r="A8" s="265"/>
      <c r="B8" s="266" t="s">
        <v>147</v>
      </c>
      <c r="C8" s="267"/>
      <c r="D8" s="204">
        <v>200000</v>
      </c>
      <c r="E8" s="209">
        <v>200000</v>
      </c>
      <c r="F8" s="187"/>
    </row>
    <row r="9" spans="1:6" ht="19.5" customHeight="1" x14ac:dyDescent="0.15">
      <c r="A9" s="265"/>
      <c r="B9" s="268" t="s">
        <v>153</v>
      </c>
      <c r="C9" s="269"/>
      <c r="D9" s="188"/>
      <c r="E9" s="210"/>
      <c r="F9" s="189"/>
    </row>
    <row r="10" spans="1:6" ht="19.5" customHeight="1" x14ac:dyDescent="0.15">
      <c r="A10" s="265"/>
      <c r="B10" s="270" t="s">
        <v>154</v>
      </c>
      <c r="C10" s="271"/>
      <c r="D10" s="205">
        <v>150000</v>
      </c>
      <c r="E10" s="211">
        <v>200000</v>
      </c>
      <c r="F10" s="190"/>
    </row>
    <row r="11" spans="1:6" ht="19.5" customHeight="1" x14ac:dyDescent="0.15">
      <c r="A11" s="265"/>
      <c r="B11" s="272" t="s">
        <v>148</v>
      </c>
      <c r="C11" s="273"/>
      <c r="D11" s="191"/>
      <c r="E11" s="212"/>
      <c r="F11" s="192"/>
    </row>
    <row r="12" spans="1:6" ht="19.5" customHeight="1" x14ac:dyDescent="0.15">
      <c r="A12" s="265"/>
      <c r="B12" s="272" t="s">
        <v>145</v>
      </c>
      <c r="C12" s="273"/>
      <c r="D12" s="193"/>
      <c r="E12" s="213"/>
      <c r="F12" s="194"/>
    </row>
    <row r="13" spans="1:6" ht="19.5" customHeight="1" x14ac:dyDescent="0.15">
      <c r="A13" s="265"/>
      <c r="B13" s="272" t="s">
        <v>151</v>
      </c>
      <c r="C13" s="273"/>
      <c r="D13" s="205">
        <v>30000</v>
      </c>
      <c r="E13" s="211">
        <v>20000</v>
      </c>
      <c r="F13" s="190"/>
    </row>
    <row r="14" spans="1:6" ht="19.5" customHeight="1" thickBot="1" x14ac:dyDescent="0.2">
      <c r="A14" s="265"/>
      <c r="B14" s="276" t="s">
        <v>146</v>
      </c>
      <c r="C14" s="277"/>
      <c r="D14" s="206">
        <v>20000</v>
      </c>
      <c r="E14" s="214">
        <v>0</v>
      </c>
      <c r="F14" s="195"/>
    </row>
    <row r="15" spans="1:6" ht="19.5" customHeight="1" thickTop="1" thickBot="1" x14ac:dyDescent="0.2">
      <c r="B15" s="278" t="s">
        <v>156</v>
      </c>
      <c r="C15" s="279"/>
      <c r="D15" s="207">
        <f>SUM(D8:D14)</f>
        <v>400000</v>
      </c>
      <c r="E15" s="215">
        <f>SUM(E8:E14)</f>
        <v>420000</v>
      </c>
      <c r="F15" s="196"/>
    </row>
    <row r="16" spans="1:6" ht="21.75" customHeight="1" x14ac:dyDescent="0.15"/>
    <row r="17" spans="1:6" ht="18.75" customHeight="1" thickBot="1" x14ac:dyDescent="0.2">
      <c r="B17" s="182" t="s">
        <v>94</v>
      </c>
    </row>
    <row r="18" spans="1:6" ht="27.75" customHeight="1" thickTop="1" thickBot="1" x14ac:dyDescent="0.2">
      <c r="A18" s="183" t="s">
        <v>172</v>
      </c>
      <c r="B18" s="280" t="s">
        <v>157</v>
      </c>
      <c r="C18" s="281"/>
      <c r="D18" s="227" t="s">
        <v>175</v>
      </c>
      <c r="E18" s="208" t="s">
        <v>176</v>
      </c>
      <c r="F18" s="216" t="s">
        <v>184</v>
      </c>
    </row>
    <row r="19" spans="1:6" ht="19.5" customHeight="1" x14ac:dyDescent="0.15">
      <c r="A19" s="184"/>
      <c r="B19" s="282" t="s">
        <v>163</v>
      </c>
      <c r="C19" s="283"/>
      <c r="D19" s="200">
        <v>5000</v>
      </c>
      <c r="E19" s="223">
        <v>5000</v>
      </c>
      <c r="F19" s="217" t="s">
        <v>168</v>
      </c>
    </row>
    <row r="20" spans="1:6" ht="19.5" customHeight="1" x14ac:dyDescent="0.15">
      <c r="A20" s="185"/>
      <c r="B20" s="274" t="s">
        <v>10</v>
      </c>
      <c r="C20" s="275"/>
      <c r="D20" s="201">
        <v>20000</v>
      </c>
      <c r="E20" s="224">
        <v>18000</v>
      </c>
      <c r="F20" s="218" t="s">
        <v>169</v>
      </c>
    </row>
    <row r="21" spans="1:6" ht="41.25" customHeight="1" x14ac:dyDescent="0.15">
      <c r="A21" s="185" t="s">
        <v>155</v>
      </c>
      <c r="B21" s="274" t="s">
        <v>179</v>
      </c>
      <c r="C21" s="275"/>
      <c r="D21" s="292">
        <v>150000</v>
      </c>
      <c r="E21" s="230">
        <v>100000</v>
      </c>
      <c r="F21" s="219" t="s">
        <v>189</v>
      </c>
    </row>
    <row r="22" spans="1:6" ht="19.5" customHeight="1" x14ac:dyDescent="0.15">
      <c r="A22" s="185"/>
      <c r="B22" s="228" t="s">
        <v>178</v>
      </c>
      <c r="C22" s="229"/>
      <c r="D22" s="293"/>
      <c r="E22" s="224">
        <v>40000</v>
      </c>
      <c r="F22" s="218" t="s">
        <v>180</v>
      </c>
    </row>
    <row r="23" spans="1:6" ht="38.25" customHeight="1" x14ac:dyDescent="0.15">
      <c r="A23" s="185" t="s">
        <v>155</v>
      </c>
      <c r="B23" s="274" t="s">
        <v>161</v>
      </c>
      <c r="C23" s="275"/>
      <c r="D23" s="232">
        <v>50000</v>
      </c>
      <c r="E23" s="230">
        <v>50000</v>
      </c>
      <c r="F23" s="219" t="s">
        <v>182</v>
      </c>
    </row>
    <row r="24" spans="1:6" ht="19.5" customHeight="1" x14ac:dyDescent="0.15">
      <c r="A24" s="185"/>
      <c r="B24" s="274" t="s">
        <v>165</v>
      </c>
      <c r="C24" s="275"/>
      <c r="D24" s="201">
        <v>30000</v>
      </c>
      <c r="E24" s="224">
        <v>22000</v>
      </c>
      <c r="F24" s="218" t="s">
        <v>166</v>
      </c>
    </row>
    <row r="25" spans="1:6" ht="19.5" customHeight="1" x14ac:dyDescent="0.15">
      <c r="A25" s="185" t="s">
        <v>158</v>
      </c>
      <c r="B25" s="274" t="s">
        <v>162</v>
      </c>
      <c r="C25" s="275"/>
      <c r="D25" s="201">
        <v>30000</v>
      </c>
      <c r="E25" s="231">
        <v>25000</v>
      </c>
      <c r="F25" s="218" t="s">
        <v>167</v>
      </c>
    </row>
    <row r="26" spans="1:6" ht="39.75" customHeight="1" x14ac:dyDescent="0.15">
      <c r="A26" s="185" t="s">
        <v>155</v>
      </c>
      <c r="B26" s="274" t="s">
        <v>164</v>
      </c>
      <c r="C26" s="275"/>
      <c r="D26" s="201">
        <v>30000</v>
      </c>
      <c r="E26" s="230">
        <v>40000</v>
      </c>
      <c r="F26" s="219" t="s">
        <v>183</v>
      </c>
    </row>
    <row r="27" spans="1:6" ht="40.5" customHeight="1" x14ac:dyDescent="0.15">
      <c r="A27" s="185" t="s">
        <v>155</v>
      </c>
      <c r="B27" s="274" t="s">
        <v>27</v>
      </c>
      <c r="C27" s="275"/>
      <c r="D27" s="232">
        <v>20000</v>
      </c>
      <c r="E27" s="230">
        <v>20000</v>
      </c>
      <c r="F27" s="219" t="s">
        <v>190</v>
      </c>
    </row>
    <row r="28" spans="1:6" ht="19.5" customHeight="1" x14ac:dyDescent="0.15">
      <c r="A28" s="185"/>
      <c r="B28" s="274" t="s">
        <v>170</v>
      </c>
      <c r="C28" s="275"/>
      <c r="D28" s="201">
        <v>65000</v>
      </c>
      <c r="E28" s="224">
        <v>100000</v>
      </c>
      <c r="F28" s="218" t="s">
        <v>171</v>
      </c>
    </row>
    <row r="29" spans="1:6" ht="19.5" customHeight="1" x14ac:dyDescent="0.15">
      <c r="A29" s="185" t="s">
        <v>158</v>
      </c>
      <c r="B29" s="274"/>
      <c r="C29" s="275"/>
      <c r="D29" s="235"/>
      <c r="E29" s="231"/>
      <c r="F29" s="218"/>
    </row>
    <row r="30" spans="1:6" ht="19.5" customHeight="1" x14ac:dyDescent="0.15">
      <c r="A30" s="185"/>
      <c r="B30" s="274"/>
      <c r="C30" s="275"/>
      <c r="D30" s="201"/>
      <c r="E30" s="224"/>
      <c r="F30" s="218"/>
    </row>
    <row r="31" spans="1:6" ht="19.5" customHeight="1" x14ac:dyDescent="0.15">
      <c r="A31" s="185"/>
      <c r="B31" s="274"/>
      <c r="C31" s="275"/>
      <c r="D31" s="201"/>
      <c r="E31" s="224"/>
      <c r="F31" s="218"/>
    </row>
    <row r="32" spans="1:6" ht="19.5" customHeight="1" x14ac:dyDescent="0.15">
      <c r="A32" s="185"/>
      <c r="B32" s="274"/>
      <c r="C32" s="275"/>
      <c r="D32" s="201"/>
      <c r="E32" s="224"/>
      <c r="F32" s="218"/>
    </row>
    <row r="33" spans="1:7" ht="19.5" customHeight="1" x14ac:dyDescent="0.15">
      <c r="A33" s="185"/>
      <c r="B33" s="274"/>
      <c r="C33" s="275"/>
      <c r="D33" s="201"/>
      <c r="E33" s="224"/>
      <c r="F33" s="218"/>
    </row>
    <row r="34" spans="1:7" ht="19.5" customHeight="1" x14ac:dyDescent="0.15">
      <c r="A34" s="185"/>
      <c r="B34" s="274"/>
      <c r="C34" s="275"/>
      <c r="D34" s="201"/>
      <c r="E34" s="224"/>
      <c r="F34" s="218"/>
    </row>
    <row r="35" spans="1:7" ht="19.5" customHeight="1" x14ac:dyDescent="0.15">
      <c r="A35" s="185"/>
      <c r="B35" s="274"/>
      <c r="C35" s="275"/>
      <c r="D35" s="201"/>
      <c r="E35" s="224"/>
      <c r="F35" s="218"/>
    </row>
    <row r="36" spans="1:7" ht="19.5" customHeight="1" thickBot="1" x14ac:dyDescent="0.2">
      <c r="A36" s="186"/>
      <c r="B36" s="287"/>
      <c r="C36" s="288"/>
      <c r="D36" s="202"/>
      <c r="E36" s="225"/>
      <c r="F36" s="220"/>
    </row>
    <row r="37" spans="1:7" ht="19.5" customHeight="1" thickTop="1" x14ac:dyDescent="0.15">
      <c r="A37" s="289" t="s">
        <v>159</v>
      </c>
      <c r="B37" s="290"/>
      <c r="C37" s="291"/>
      <c r="D37" s="203">
        <f>SUM(D19:D36)</f>
        <v>400000</v>
      </c>
      <c r="E37" s="226">
        <f>SUM(E19:E36)</f>
        <v>420000</v>
      </c>
      <c r="F37" s="221"/>
    </row>
    <row r="38" spans="1:7" ht="19.5" customHeight="1" thickBot="1" x14ac:dyDescent="0.2">
      <c r="A38" s="284" t="s">
        <v>173</v>
      </c>
      <c r="B38" s="285"/>
      <c r="C38" s="286"/>
      <c r="D38" s="233">
        <v>220000</v>
      </c>
      <c r="E38" s="234">
        <v>210000</v>
      </c>
      <c r="F38" s="222" t="s">
        <v>181</v>
      </c>
    </row>
    <row r="39" spans="1:7" ht="14.25" customHeight="1" x14ac:dyDescent="0.15"/>
    <row r="40" spans="1:7" x14ac:dyDescent="0.15">
      <c r="A40" s="199"/>
      <c r="B40" s="199"/>
      <c r="C40" s="199"/>
      <c r="D40" s="199"/>
      <c r="E40" s="199"/>
      <c r="F40" s="199"/>
      <c r="G40" s="199"/>
    </row>
  </sheetData>
  <mergeCells count="34">
    <mergeCell ref="D21:D22"/>
    <mergeCell ref="B36:C36"/>
    <mergeCell ref="A37:C37"/>
    <mergeCell ref="B21:C21"/>
    <mergeCell ref="B23:C23"/>
    <mergeCell ref="B24:C24"/>
    <mergeCell ref="B25:C25"/>
    <mergeCell ref="B26:C26"/>
    <mergeCell ref="B27:C27"/>
    <mergeCell ref="A38:C38"/>
    <mergeCell ref="B28:C28"/>
    <mergeCell ref="B29:C29"/>
    <mergeCell ref="B30:C30"/>
    <mergeCell ref="B31:C31"/>
    <mergeCell ref="B34:C34"/>
    <mergeCell ref="B35:C35"/>
    <mergeCell ref="B32:C32"/>
    <mergeCell ref="B33:C33"/>
    <mergeCell ref="B20:C20"/>
    <mergeCell ref="B1:F1"/>
    <mergeCell ref="E3:F3"/>
    <mergeCell ref="B5:F5"/>
    <mergeCell ref="B7:C7"/>
    <mergeCell ref="B13:C13"/>
    <mergeCell ref="B14:C14"/>
    <mergeCell ref="B15:C15"/>
    <mergeCell ref="B18:C18"/>
    <mergeCell ref="B19:C19"/>
    <mergeCell ref="A8:A14"/>
    <mergeCell ref="B8:C8"/>
    <mergeCell ref="B9:C9"/>
    <mergeCell ref="B10:C10"/>
    <mergeCell ref="B11:C11"/>
    <mergeCell ref="B12:C12"/>
  </mergeCells>
  <phoneticPr fontId="2"/>
  <dataValidations count="1">
    <dataValidation type="list" allowBlank="1" showInputMessage="1" showErrorMessage="1" sqref="A19:A36" xr:uid="{00000000-0002-0000-01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12"/>
  <sheetViews>
    <sheetView topLeftCell="A10" zoomScale="80" zoomScaleNormal="80" workbookViewId="0">
      <selection activeCell="H7" sqref="H7"/>
    </sheetView>
  </sheetViews>
  <sheetFormatPr defaultColWidth="9" defaultRowHeight="13.5" x14ac:dyDescent="0.15"/>
  <cols>
    <col min="1" max="1" width="33.5" style="180" customWidth="1"/>
    <col min="2" max="2" width="9" style="180"/>
    <col min="3" max="3" width="43.75" style="180" customWidth="1"/>
    <col min="4" max="16384" width="9" style="180"/>
  </cols>
  <sheetData>
    <row r="1" spans="1:3" ht="18" customHeight="1" x14ac:dyDescent="0.15">
      <c r="A1" s="261" t="s">
        <v>185</v>
      </c>
      <c r="B1" s="261"/>
      <c r="C1" s="261"/>
    </row>
    <row r="2" spans="1:3" ht="9" customHeight="1" x14ac:dyDescent="0.15"/>
    <row r="3" spans="1:3" ht="18" customHeight="1" x14ac:dyDescent="0.15">
      <c r="A3" s="261" t="s">
        <v>187</v>
      </c>
      <c r="B3" s="261"/>
      <c r="C3" s="261"/>
    </row>
    <row r="4" spans="1:3" ht="9.75" customHeight="1" x14ac:dyDescent="0.15">
      <c r="A4" s="258"/>
      <c r="B4" s="258"/>
      <c r="C4" s="258"/>
    </row>
    <row r="5" spans="1:3" x14ac:dyDescent="0.15">
      <c r="B5" s="259" t="s">
        <v>186</v>
      </c>
      <c r="C5" s="251"/>
    </row>
    <row r="6" spans="1:3" x14ac:dyDescent="0.15">
      <c r="A6" s="305" t="s">
        <v>194</v>
      </c>
    </row>
    <row r="7" spans="1:3" ht="16.5" customHeight="1" thickBot="1" x14ac:dyDescent="0.2">
      <c r="A7" s="306"/>
      <c r="C7" s="252" t="s">
        <v>188</v>
      </c>
    </row>
    <row r="8" spans="1:3" ht="170.25" customHeight="1" x14ac:dyDescent="0.15">
      <c r="A8" s="296"/>
      <c r="B8" s="297"/>
      <c r="C8" s="298"/>
    </row>
    <row r="9" spans="1:3" ht="170.25" customHeight="1" x14ac:dyDescent="0.15">
      <c r="A9" s="299"/>
      <c r="B9" s="300"/>
      <c r="C9" s="301"/>
    </row>
    <row r="10" spans="1:3" ht="170.25" customHeight="1" x14ac:dyDescent="0.15">
      <c r="A10" s="299"/>
      <c r="B10" s="300"/>
      <c r="C10" s="301"/>
    </row>
    <row r="11" spans="1:3" ht="154.9" customHeight="1" thickBot="1" x14ac:dyDescent="0.2">
      <c r="A11" s="302"/>
      <c r="B11" s="303"/>
      <c r="C11" s="304"/>
    </row>
    <row r="12" spans="1:3" ht="21" customHeight="1" thickBot="1" x14ac:dyDescent="0.2">
      <c r="A12" s="294" t="s">
        <v>192</v>
      </c>
      <c r="B12" s="295"/>
      <c r="C12" s="260" t="s">
        <v>191</v>
      </c>
    </row>
  </sheetData>
  <mergeCells count="5">
    <mergeCell ref="A12:B12"/>
    <mergeCell ref="A1:C1"/>
    <mergeCell ref="A3:C3"/>
    <mergeCell ref="A8:C11"/>
    <mergeCell ref="A6:A7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="80" zoomScaleNormal="80" workbookViewId="0">
      <selection activeCell="F8" sqref="F8"/>
    </sheetView>
  </sheetViews>
  <sheetFormatPr defaultColWidth="9" defaultRowHeight="13.5" x14ac:dyDescent="0.15"/>
  <cols>
    <col min="1" max="1" width="33.5" style="180" customWidth="1"/>
    <col min="2" max="2" width="9" style="180"/>
    <col min="3" max="3" width="43.75" style="180" customWidth="1"/>
    <col min="4" max="16384" width="9" style="180"/>
  </cols>
  <sheetData>
    <row r="1" spans="1:3" ht="18" customHeight="1" x14ac:dyDescent="0.15">
      <c r="A1" s="261" t="s">
        <v>185</v>
      </c>
      <c r="B1" s="261"/>
      <c r="C1" s="261"/>
    </row>
    <row r="2" spans="1:3" ht="9" customHeight="1" x14ac:dyDescent="0.15"/>
    <row r="3" spans="1:3" ht="18" customHeight="1" x14ac:dyDescent="0.15">
      <c r="A3" s="261" t="s">
        <v>187</v>
      </c>
      <c r="B3" s="261"/>
      <c r="C3" s="261"/>
    </row>
    <row r="4" spans="1:3" ht="9.75" customHeight="1" x14ac:dyDescent="0.15">
      <c r="A4" s="258"/>
      <c r="B4" s="258"/>
      <c r="C4" s="258"/>
    </row>
    <row r="5" spans="1:3" x14ac:dyDescent="0.15">
      <c r="B5" s="247" t="s">
        <v>186</v>
      </c>
      <c r="C5" s="251" t="s">
        <v>152</v>
      </c>
    </row>
    <row r="6" spans="1:3" x14ac:dyDescent="0.15">
      <c r="A6" s="305" t="s">
        <v>194</v>
      </c>
    </row>
    <row r="7" spans="1:3" ht="16.5" customHeight="1" thickBot="1" x14ac:dyDescent="0.2">
      <c r="A7" s="306"/>
      <c r="C7" s="252" t="s">
        <v>188</v>
      </c>
    </row>
    <row r="8" spans="1:3" ht="170.25" customHeight="1" x14ac:dyDescent="0.15">
      <c r="A8" s="296"/>
      <c r="B8" s="297"/>
      <c r="C8" s="298"/>
    </row>
    <row r="9" spans="1:3" ht="170.25" customHeight="1" x14ac:dyDescent="0.15">
      <c r="A9" s="299"/>
      <c r="B9" s="300"/>
      <c r="C9" s="301"/>
    </row>
    <row r="10" spans="1:3" ht="170.25" customHeight="1" x14ac:dyDescent="0.15">
      <c r="A10" s="299"/>
      <c r="B10" s="300"/>
      <c r="C10" s="301"/>
    </row>
    <row r="11" spans="1:3" ht="187.5" customHeight="1" thickBot="1" x14ac:dyDescent="0.2">
      <c r="A11" s="302"/>
      <c r="B11" s="303"/>
      <c r="C11" s="304"/>
    </row>
    <row r="12" spans="1:3" ht="21" customHeight="1" thickBot="1" x14ac:dyDescent="0.2">
      <c r="A12" s="294" t="s">
        <v>193</v>
      </c>
      <c r="B12" s="295"/>
      <c r="C12" s="402" t="s">
        <v>195</v>
      </c>
    </row>
  </sheetData>
  <mergeCells count="5">
    <mergeCell ref="A1:C1"/>
    <mergeCell ref="A3:C3"/>
    <mergeCell ref="A8:C11"/>
    <mergeCell ref="A12:B12"/>
    <mergeCell ref="A6:A7"/>
  </mergeCells>
  <phoneticPr fontId="2"/>
  <pageMargins left="0.9055118110236221" right="0.70866141732283472" top="0.74803149606299213" bottom="0.55118110236220474" header="0.31496062992125984" footer="0.31496062992125984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topLeftCell="A22" workbookViewId="0">
      <selection activeCell="D32" sqref="D32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 x14ac:dyDescent="0.15">
      <c r="A1" s="179" t="s">
        <v>144</v>
      </c>
      <c r="B1" s="179"/>
    </row>
    <row r="2" spans="1:5" ht="17.25" x14ac:dyDescent="0.2">
      <c r="A2" s="307" t="s">
        <v>123</v>
      </c>
      <c r="B2" s="308"/>
      <c r="C2" s="308"/>
      <c r="D2" s="308"/>
      <c r="E2" s="308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09" t="s">
        <v>92</v>
      </c>
      <c r="C5" s="310"/>
      <c r="D5" s="311" t="s">
        <v>107</v>
      </c>
      <c r="E5" s="312"/>
    </row>
    <row r="6" spans="1:5" ht="14.25" x14ac:dyDescent="0.15">
      <c r="A6" s="315" t="s">
        <v>109</v>
      </c>
      <c r="B6" s="313" t="e">
        <f>+C38</f>
        <v>#REF!</v>
      </c>
      <c r="C6" s="314"/>
      <c r="D6" s="311"/>
      <c r="E6" s="312"/>
    </row>
    <row r="7" spans="1:5" ht="14.25" x14ac:dyDescent="0.15">
      <c r="A7" s="316"/>
      <c r="B7" s="317" t="e">
        <f>+C39</f>
        <v>#REF!</v>
      </c>
      <c r="C7" s="318"/>
      <c r="D7" s="319"/>
      <c r="E7" s="320"/>
    </row>
    <row r="8" spans="1:5" ht="14.25" x14ac:dyDescent="0.15">
      <c r="A8" s="315" t="s">
        <v>110</v>
      </c>
      <c r="B8" s="313">
        <f>+D38</f>
        <v>80000</v>
      </c>
      <c r="C8" s="314"/>
      <c r="D8" s="311"/>
      <c r="E8" s="312"/>
    </row>
    <row r="9" spans="1:5" ht="14.25" x14ac:dyDescent="0.15">
      <c r="A9" s="316"/>
      <c r="B9" s="317">
        <f>+D39</f>
        <v>430428</v>
      </c>
      <c r="C9" s="318"/>
      <c r="D9" s="319"/>
      <c r="E9" s="320"/>
    </row>
    <row r="10" spans="1:5" ht="14.25" x14ac:dyDescent="0.15">
      <c r="A10" s="49"/>
      <c r="B10" s="313"/>
      <c r="C10" s="314"/>
      <c r="D10" s="311"/>
      <c r="E10" s="312"/>
    </row>
    <row r="11" spans="1:5" ht="14.25" x14ac:dyDescent="0.15">
      <c r="A11" s="315" t="s">
        <v>103</v>
      </c>
      <c r="B11" s="313" t="e">
        <f>+B6+B8</f>
        <v>#REF!</v>
      </c>
      <c r="C11" s="314"/>
      <c r="D11" s="157"/>
      <c r="E11" s="158"/>
    </row>
    <row r="12" spans="1:5" ht="14.25" x14ac:dyDescent="0.15">
      <c r="A12" s="316"/>
      <c r="B12" s="317" t="e">
        <f>+B7+B9</f>
        <v>#REF!</v>
      </c>
      <c r="C12" s="318"/>
      <c r="D12" s="311"/>
      <c r="E12" s="312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322" t="s">
        <v>91</v>
      </c>
      <c r="B16" s="322" t="s">
        <v>92</v>
      </c>
      <c r="C16" s="311" t="s">
        <v>104</v>
      </c>
      <c r="D16" s="312"/>
      <c r="E16" s="322" t="s">
        <v>107</v>
      </c>
    </row>
    <row r="17" spans="1:5" x14ac:dyDescent="0.15">
      <c r="A17" s="323"/>
      <c r="B17" s="323"/>
      <c r="C17" s="48" t="s">
        <v>105</v>
      </c>
      <c r="D17" s="47" t="s">
        <v>43</v>
      </c>
      <c r="E17" s="323"/>
    </row>
    <row r="18" spans="1:5" ht="14.25" x14ac:dyDescent="0.15">
      <c r="A18" s="321" t="s">
        <v>2</v>
      </c>
      <c r="B18" s="168" t="e">
        <f>+#REF!</f>
        <v>#REF!</v>
      </c>
      <c r="C18" s="168" t="e">
        <f>+B18-D18</f>
        <v>#REF!</v>
      </c>
      <c r="D18" s="168"/>
      <c r="E18" s="324"/>
    </row>
    <row r="19" spans="1:5" ht="14.25" x14ac:dyDescent="0.15">
      <c r="A19" s="283"/>
      <c r="B19" s="169" t="e">
        <f>+#REF!</f>
        <v>#REF!</v>
      </c>
      <c r="C19" s="169" t="e">
        <f t="shared" ref="C19:C37" si="0">+B19-D19</f>
        <v>#REF!</v>
      </c>
      <c r="D19" s="169"/>
      <c r="E19" s="325"/>
    </row>
    <row r="20" spans="1:5" ht="14.25" x14ac:dyDescent="0.15">
      <c r="A20" s="315" t="s">
        <v>6</v>
      </c>
      <c r="B20" s="168" t="e">
        <f>+#REF!</f>
        <v>#REF!</v>
      </c>
      <c r="C20" s="168" t="e">
        <f t="shared" si="0"/>
        <v>#REF!</v>
      </c>
      <c r="D20" s="168"/>
      <c r="E20" s="324"/>
    </row>
    <row r="21" spans="1:5" ht="14.25" x14ac:dyDescent="0.15">
      <c r="A21" s="316"/>
      <c r="B21" s="169" t="e">
        <f>+#REF!</f>
        <v>#REF!</v>
      </c>
      <c r="C21" s="169" t="e">
        <f t="shared" si="0"/>
        <v>#REF!</v>
      </c>
      <c r="D21" s="169">
        <v>40000</v>
      </c>
      <c r="E21" s="325"/>
    </row>
    <row r="22" spans="1:5" ht="14.25" x14ac:dyDescent="0.15">
      <c r="A22" s="315" t="s">
        <v>10</v>
      </c>
      <c r="B22" s="168" t="e">
        <f>+#REF!</f>
        <v>#REF!</v>
      </c>
      <c r="C22" s="168" t="e">
        <f t="shared" si="0"/>
        <v>#REF!</v>
      </c>
      <c r="D22" s="168"/>
      <c r="E22" s="324"/>
    </row>
    <row r="23" spans="1:5" ht="14.25" x14ac:dyDescent="0.15">
      <c r="A23" s="316"/>
      <c r="B23" s="169" t="e">
        <f>+#REF!</f>
        <v>#REF!</v>
      </c>
      <c r="C23" s="169" t="e">
        <f t="shared" si="0"/>
        <v>#REF!</v>
      </c>
      <c r="D23" s="169"/>
      <c r="E23" s="325"/>
    </row>
    <row r="24" spans="1:5" ht="14.25" x14ac:dyDescent="0.15">
      <c r="A24" s="315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324"/>
    </row>
    <row r="25" spans="1:5" ht="14.25" x14ac:dyDescent="0.15">
      <c r="A25" s="316"/>
      <c r="B25" s="169" t="e">
        <f>+#REF!</f>
        <v>#REF!</v>
      </c>
      <c r="C25" s="169" t="e">
        <f t="shared" si="0"/>
        <v>#REF!</v>
      </c>
      <c r="D25" s="169">
        <v>70148</v>
      </c>
      <c r="E25" s="325"/>
    </row>
    <row r="26" spans="1:5" ht="14.25" x14ac:dyDescent="0.15">
      <c r="A26" s="315" t="s">
        <v>17</v>
      </c>
      <c r="B26" s="168" t="e">
        <f>+#REF!</f>
        <v>#REF!</v>
      </c>
      <c r="C26" s="168" t="e">
        <f t="shared" si="0"/>
        <v>#REF!</v>
      </c>
      <c r="D26" s="168"/>
      <c r="E26" s="324"/>
    </row>
    <row r="27" spans="1:5" ht="14.25" x14ac:dyDescent="0.15">
      <c r="A27" s="316"/>
      <c r="B27" s="169" t="e">
        <f>+#REF!</f>
        <v>#REF!</v>
      </c>
      <c r="C27" s="169" t="e">
        <f t="shared" si="0"/>
        <v>#REF!</v>
      </c>
      <c r="D27" s="169"/>
      <c r="E27" s="325"/>
    </row>
    <row r="28" spans="1:5" ht="14.25" x14ac:dyDescent="0.15">
      <c r="A28" s="315" t="s">
        <v>23</v>
      </c>
      <c r="B28" s="168" t="e">
        <f>+#REF!</f>
        <v>#REF!</v>
      </c>
      <c r="C28" s="168" t="e">
        <f t="shared" si="0"/>
        <v>#REF!</v>
      </c>
      <c r="D28" s="168"/>
      <c r="E28" s="324"/>
    </row>
    <row r="29" spans="1:5" ht="14.25" x14ac:dyDescent="0.15">
      <c r="A29" s="316"/>
      <c r="B29" s="169" t="e">
        <f>+#REF!</f>
        <v>#REF!</v>
      </c>
      <c r="C29" s="169" t="e">
        <f t="shared" si="0"/>
        <v>#REF!</v>
      </c>
      <c r="D29" s="169"/>
      <c r="E29" s="325"/>
    </row>
    <row r="30" spans="1:5" ht="14.25" x14ac:dyDescent="0.15">
      <c r="A30" s="315" t="s">
        <v>27</v>
      </c>
      <c r="B30" s="168" t="e">
        <f>+#REF!</f>
        <v>#REF!</v>
      </c>
      <c r="C30" s="168" t="e">
        <f t="shared" si="0"/>
        <v>#REF!</v>
      </c>
      <c r="D30" s="168"/>
      <c r="E30" s="324"/>
    </row>
    <row r="31" spans="1:5" ht="14.25" x14ac:dyDescent="0.15">
      <c r="A31" s="316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325"/>
    </row>
    <row r="32" spans="1:5" ht="14.25" x14ac:dyDescent="0.15">
      <c r="A32" s="315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324"/>
    </row>
    <row r="33" spans="1:5" ht="14.25" x14ac:dyDescent="0.15">
      <c r="A33" s="316"/>
      <c r="B33" s="169" t="e">
        <f>+#REF!</f>
        <v>#REF!</v>
      </c>
      <c r="C33" s="169" t="e">
        <f t="shared" si="0"/>
        <v>#REF!</v>
      </c>
      <c r="D33" s="169">
        <v>135000</v>
      </c>
      <c r="E33" s="325"/>
    </row>
    <row r="34" spans="1:5" ht="14.25" x14ac:dyDescent="0.15">
      <c r="A34" s="315" t="s">
        <v>39</v>
      </c>
      <c r="B34" s="168" t="e">
        <f>+#REF!</f>
        <v>#REF!</v>
      </c>
      <c r="C34" s="168" t="e">
        <f t="shared" si="0"/>
        <v>#REF!</v>
      </c>
      <c r="D34" s="168"/>
      <c r="E34" s="324"/>
    </row>
    <row r="35" spans="1:5" ht="14.25" x14ac:dyDescent="0.15">
      <c r="A35" s="316"/>
      <c r="B35" s="169" t="e">
        <f>+#REF!</f>
        <v>#REF!</v>
      </c>
      <c r="C35" s="169" t="e">
        <f t="shared" si="0"/>
        <v>#REF!</v>
      </c>
      <c r="D35" s="169"/>
      <c r="E35" s="325"/>
    </row>
    <row r="36" spans="1:5" ht="14.25" x14ac:dyDescent="0.15">
      <c r="A36" s="315" t="s">
        <v>122</v>
      </c>
      <c r="B36" s="168" t="e">
        <f>+#REF!</f>
        <v>#REF!</v>
      </c>
      <c r="C36" s="168" t="e">
        <f t="shared" si="0"/>
        <v>#REF!</v>
      </c>
      <c r="D36" s="168"/>
      <c r="E36" s="324"/>
    </row>
    <row r="37" spans="1:5" ht="14.25" x14ac:dyDescent="0.15">
      <c r="A37" s="316"/>
      <c r="B37" s="169" t="e">
        <f>+#REF!</f>
        <v>#REF!</v>
      </c>
      <c r="C37" s="169" t="e">
        <f t="shared" si="0"/>
        <v>#REF!</v>
      </c>
      <c r="D37" s="169"/>
      <c r="E37" s="325"/>
    </row>
    <row r="38" spans="1:5" ht="14.25" x14ac:dyDescent="0.15">
      <c r="A38" s="315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324"/>
    </row>
    <row r="39" spans="1:5" x14ac:dyDescent="0.15">
      <c r="A39" s="316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325"/>
    </row>
    <row r="40" spans="1:5" x14ac:dyDescent="0.15">
      <c r="A40" s="160" t="s">
        <v>131</v>
      </c>
    </row>
  </sheetData>
  <mergeCells count="45">
    <mergeCell ref="E34:E35"/>
    <mergeCell ref="E36:E37"/>
    <mergeCell ref="E38:E39"/>
    <mergeCell ref="B8:C8"/>
    <mergeCell ref="D8:E8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A30:A31"/>
    <mergeCell ref="A32:A33"/>
    <mergeCell ref="D10:E10"/>
    <mergeCell ref="D12:E12"/>
    <mergeCell ref="E16:E17"/>
    <mergeCell ref="E30:E31"/>
    <mergeCell ref="E32:E33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2:E2"/>
    <mergeCell ref="B5:C5"/>
    <mergeCell ref="D5:E5"/>
    <mergeCell ref="B6:C6"/>
    <mergeCell ref="D6:E6"/>
    <mergeCell ref="A6:A7"/>
    <mergeCell ref="B7:C7"/>
    <mergeCell ref="D7:E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59"/>
  <sheetViews>
    <sheetView view="pageBreakPreview" zoomScale="60" zoomScaleNormal="85" workbookViewId="0">
      <selection activeCell="A27" sqref="A27"/>
    </sheetView>
  </sheetViews>
  <sheetFormatPr defaultRowHeight="13.5" x14ac:dyDescent="0.1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 x14ac:dyDescent="0.2">
      <c r="A1" s="333" t="s">
        <v>53</v>
      </c>
      <c r="B1" s="333"/>
      <c r="C1" s="333"/>
      <c r="D1" s="333"/>
      <c r="E1" s="333"/>
      <c r="F1" s="333"/>
      <c r="G1" s="59"/>
      <c r="H1" s="59"/>
    </row>
    <row r="2" spans="1:43" ht="27.75" customHeight="1" x14ac:dyDescent="0.2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176"/>
      <c r="AQ2" s="176"/>
    </row>
    <row r="3" spans="1:43" ht="19.5" customHeight="1" thickBot="1" x14ac:dyDescent="0.2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 x14ac:dyDescent="0.2">
      <c r="A4" s="334" t="s">
        <v>0</v>
      </c>
      <c r="B4" s="336" t="s">
        <v>45</v>
      </c>
      <c r="C4" s="336"/>
      <c r="D4" s="336"/>
      <c r="E4" s="337"/>
      <c r="F4" s="338" t="s">
        <v>47</v>
      </c>
      <c r="G4" s="336"/>
      <c r="H4" s="336"/>
      <c r="I4" s="337"/>
      <c r="J4" s="338" t="s">
        <v>46</v>
      </c>
      <c r="K4" s="336"/>
      <c r="L4" s="336"/>
      <c r="M4" s="337"/>
      <c r="N4" s="338" t="s">
        <v>44</v>
      </c>
      <c r="O4" s="336"/>
      <c r="P4" s="336"/>
      <c r="Q4" s="337"/>
      <c r="R4" s="338" t="s">
        <v>48</v>
      </c>
      <c r="S4" s="336"/>
      <c r="T4" s="336"/>
      <c r="U4" s="337"/>
      <c r="V4" s="338"/>
      <c r="W4" s="336"/>
      <c r="X4" s="336"/>
      <c r="Y4" s="337"/>
      <c r="Z4" s="338"/>
      <c r="AA4" s="336"/>
      <c r="AB4" s="336"/>
      <c r="AC4" s="336"/>
      <c r="AD4" s="360" t="s">
        <v>52</v>
      </c>
      <c r="AE4" s="361"/>
      <c r="AF4" s="336" t="s">
        <v>49</v>
      </c>
      <c r="AG4" s="336"/>
      <c r="AH4" s="336"/>
      <c r="AI4" s="336"/>
      <c r="AJ4" s="336"/>
      <c r="AK4" s="336"/>
      <c r="AL4" s="336"/>
      <c r="AM4" s="336"/>
      <c r="AN4" s="360" t="s">
        <v>52</v>
      </c>
      <c r="AO4" s="361"/>
      <c r="AP4" s="326" t="s">
        <v>1</v>
      </c>
      <c r="AQ4" s="327"/>
    </row>
    <row r="5" spans="1:43" s="2" customFormat="1" ht="30" customHeight="1" thickBot="1" x14ac:dyDescent="0.2">
      <c r="A5" s="335"/>
      <c r="B5" s="331" t="s">
        <v>55</v>
      </c>
      <c r="C5" s="331"/>
      <c r="D5" s="331"/>
      <c r="E5" s="332"/>
      <c r="F5" s="330" t="s">
        <v>60</v>
      </c>
      <c r="G5" s="331"/>
      <c r="H5" s="331"/>
      <c r="I5" s="332"/>
      <c r="J5" s="330" t="s">
        <v>64</v>
      </c>
      <c r="K5" s="331"/>
      <c r="L5" s="331"/>
      <c r="M5" s="332"/>
      <c r="N5" s="330" t="s">
        <v>81</v>
      </c>
      <c r="O5" s="331"/>
      <c r="P5" s="331"/>
      <c r="Q5" s="332"/>
      <c r="R5" s="330" t="s">
        <v>77</v>
      </c>
      <c r="S5" s="331"/>
      <c r="T5" s="331"/>
      <c r="U5" s="332"/>
      <c r="V5" s="330"/>
      <c r="W5" s="331"/>
      <c r="X5" s="331"/>
      <c r="Y5" s="332"/>
      <c r="Z5" s="330"/>
      <c r="AA5" s="331"/>
      <c r="AB5" s="331"/>
      <c r="AC5" s="331"/>
      <c r="AD5" s="362"/>
      <c r="AE5" s="363"/>
      <c r="AF5" s="364" t="s">
        <v>50</v>
      </c>
      <c r="AG5" s="364"/>
      <c r="AH5" s="364"/>
      <c r="AI5" s="365"/>
      <c r="AJ5" s="366" t="s">
        <v>51</v>
      </c>
      <c r="AK5" s="364"/>
      <c r="AL5" s="364"/>
      <c r="AM5" s="364"/>
      <c r="AN5" s="362"/>
      <c r="AO5" s="363"/>
      <c r="AP5" s="328"/>
      <c r="AQ5" s="329"/>
    </row>
    <row r="6" spans="1:43" s="2" customFormat="1" ht="19.5" customHeight="1" thickBot="1" x14ac:dyDescent="0.2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358"/>
      <c r="AE6" s="359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358"/>
      <c r="AO6" s="359"/>
      <c r="AP6" s="71"/>
      <c r="AQ6" s="63"/>
    </row>
    <row r="7" spans="1:43" s="2" customFormat="1" ht="18" customHeight="1" x14ac:dyDescent="0.15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 x14ac:dyDescent="0.15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 x14ac:dyDescent="0.15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 x14ac:dyDescent="0.15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 x14ac:dyDescent="0.15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 x14ac:dyDescent="0.15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 x14ac:dyDescent="0.15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 x14ac:dyDescent="0.15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 x14ac:dyDescent="0.15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 x14ac:dyDescent="0.15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 x14ac:dyDescent="0.15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 x14ac:dyDescent="0.15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 x14ac:dyDescent="0.15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 x14ac:dyDescent="0.15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 x14ac:dyDescent="0.15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 x14ac:dyDescent="0.15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 x14ac:dyDescent="0.15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 x14ac:dyDescent="0.15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 x14ac:dyDescent="0.15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 x14ac:dyDescent="0.15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 x14ac:dyDescent="0.15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 x14ac:dyDescent="0.15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 x14ac:dyDescent="0.15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 x14ac:dyDescent="0.15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 x14ac:dyDescent="0.15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 x14ac:dyDescent="0.15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 x14ac:dyDescent="0.15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 x14ac:dyDescent="0.15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 x14ac:dyDescent="0.15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 x14ac:dyDescent="0.15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 x14ac:dyDescent="0.15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 x14ac:dyDescent="0.15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 x14ac:dyDescent="0.15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 x14ac:dyDescent="0.15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 x14ac:dyDescent="0.15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 x14ac:dyDescent="0.15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 x14ac:dyDescent="0.15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 x14ac:dyDescent="0.15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 x14ac:dyDescent="0.15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 x14ac:dyDescent="0.15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 x14ac:dyDescent="0.15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 x14ac:dyDescent="0.15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 x14ac:dyDescent="0.15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 x14ac:dyDescent="0.15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 x14ac:dyDescent="0.15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 x14ac:dyDescent="0.15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 x14ac:dyDescent="0.15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 x14ac:dyDescent="0.15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 x14ac:dyDescent="0.15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 x14ac:dyDescent="0.2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 x14ac:dyDescent="0.15">
      <c r="A57" s="352" t="s">
        <v>4</v>
      </c>
      <c r="B57" s="355"/>
      <c r="C57" s="346">
        <f>+C7+C11+C16+C20+C27+C32+C37+C43+C48+C53</f>
        <v>0</v>
      </c>
      <c r="D57" s="349">
        <f>+D7+D11+D16+D20+D27+D32+D37+D43+D48+D53</f>
        <v>122000</v>
      </c>
      <c r="E57" s="340">
        <f>+E7+E11+E16+E20+E27+E32+E37+E43+E48+E53</f>
        <v>95850</v>
      </c>
      <c r="F57" s="343"/>
      <c r="G57" s="346">
        <f>+G7+G11+G16+G20+G27+G32+G37+G43+G48+G53</f>
        <v>120000</v>
      </c>
      <c r="H57" s="349">
        <f>+H7+H11+H16+H20+H27+H32+H37+H43+H48+H53</f>
        <v>145000</v>
      </c>
      <c r="I57" s="340">
        <f>+I7+I11+I16+I20+I27+I32+I37+I43+I48+I53</f>
        <v>118050</v>
      </c>
      <c r="J57" s="343"/>
      <c r="K57" s="346">
        <f>+K7+K11+K16+K20+K27+K32+K37+K43+K48+K53</f>
        <v>0</v>
      </c>
      <c r="L57" s="349">
        <f>+L7+L11+L16+L20+L27+L32+L37+L43+L48+L53</f>
        <v>137000</v>
      </c>
      <c r="M57" s="340">
        <f>+M7+M11+M16+M20+M27+M32+M37+M43+M48+M53</f>
        <v>124720</v>
      </c>
      <c r="N57" s="343"/>
      <c r="O57" s="346">
        <f>+O7+O11+O16+O20+O27+O32+O37+O43+O48+O53</f>
        <v>0</v>
      </c>
      <c r="P57" s="349">
        <f>+P7+P11+P16+P20+P27+P32+P37+P43+P48+P53</f>
        <v>75000</v>
      </c>
      <c r="Q57" s="340">
        <f>+Q7+Q11+Q16+Q20+Q27+Q32+Q37+Q43+Q48+Q53</f>
        <v>60250</v>
      </c>
      <c r="R57" s="343"/>
      <c r="S57" s="346">
        <f>+S7+S11+S16+S20+S27+S32+S37+S43+S48+S53</f>
        <v>0</v>
      </c>
      <c r="T57" s="349">
        <f>+T7+T11+T16+T20+T27+T32+T37+T43+T48+T53</f>
        <v>140000</v>
      </c>
      <c r="U57" s="340">
        <f>+U7+U11+U16+U20+U27+U32+U37+U43+U48+U53</f>
        <v>113900</v>
      </c>
      <c r="V57" s="343"/>
      <c r="W57" s="346">
        <f>+W7+W11+W16+W20+W27+W32+W37+W43+W48+W53</f>
        <v>0</v>
      </c>
      <c r="X57" s="349">
        <f>+X7+X11+X16+X20+X27+X32+X37+X43+X48+X53</f>
        <v>0</v>
      </c>
      <c r="Y57" s="340">
        <f>+Y7+Y11+Y16+Y20+Y27+Y32+Y37+Y43+Y48+Y53</f>
        <v>0</v>
      </c>
      <c r="Z57" s="343"/>
      <c r="AA57" s="346">
        <f>+AA7+AA11+AA16+AA20+AA27+AA32+AA37+AA43+AA48+AA53</f>
        <v>0</v>
      </c>
      <c r="AB57" s="349">
        <f>+AB7+AB11+AB16+AB20+AB27+AB32+AB37+AB43+AB48+AB53</f>
        <v>0</v>
      </c>
      <c r="AC57" s="373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370"/>
      <c r="AG57" s="346">
        <f>+AG7+AG11+AG16+AG20+AG27+AG32+AG37+AG43+AG48+AG53</f>
        <v>251000</v>
      </c>
      <c r="AH57" s="349">
        <f>+AH7+AH11+AH16+AH20+AH27+AH32+AH37+AH43+AH48+AH53</f>
        <v>271000</v>
      </c>
      <c r="AI57" s="340">
        <f>+AI7+AI11+AI16+AI20+AI27+AI32+AI37+AI43+AI48+AI53</f>
        <v>237540</v>
      </c>
      <c r="AJ57" s="343"/>
      <c r="AK57" s="346">
        <f>+AK7+AK11+AK16+AK20+AK27+AK32+AK37+AK43+AK48+AK53</f>
        <v>1200000</v>
      </c>
      <c r="AL57" s="349">
        <f>+AL7+AL11+AL16+AL20+AL27+AL32+AL37+AL43+AL48+AL53</f>
        <v>1200000</v>
      </c>
      <c r="AM57" s="367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 x14ac:dyDescent="0.15">
      <c r="A58" s="353"/>
      <c r="B58" s="356"/>
      <c r="C58" s="347"/>
      <c r="D58" s="350"/>
      <c r="E58" s="341"/>
      <c r="F58" s="344"/>
      <c r="G58" s="347"/>
      <c r="H58" s="350"/>
      <c r="I58" s="341"/>
      <c r="J58" s="344"/>
      <c r="K58" s="347"/>
      <c r="L58" s="350"/>
      <c r="M58" s="341"/>
      <c r="N58" s="344"/>
      <c r="O58" s="347"/>
      <c r="P58" s="350"/>
      <c r="Q58" s="341"/>
      <c r="R58" s="344"/>
      <c r="S58" s="347"/>
      <c r="T58" s="350"/>
      <c r="U58" s="341"/>
      <c r="V58" s="344"/>
      <c r="W58" s="347"/>
      <c r="X58" s="350"/>
      <c r="Y58" s="341"/>
      <c r="Z58" s="344"/>
      <c r="AA58" s="347"/>
      <c r="AB58" s="350"/>
      <c r="AC58" s="374"/>
      <c r="AD58" s="135" t="s">
        <v>118</v>
      </c>
      <c r="AE58" s="136">
        <f>+AE8+AE12+AE17+AE21+AE28+AE33+AE38+AE44+AE49+AE54</f>
        <v>619000</v>
      </c>
      <c r="AF58" s="371"/>
      <c r="AG58" s="347"/>
      <c r="AH58" s="350"/>
      <c r="AI58" s="341"/>
      <c r="AJ58" s="344"/>
      <c r="AK58" s="347"/>
      <c r="AL58" s="350"/>
      <c r="AM58" s="368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 x14ac:dyDescent="0.2">
      <c r="A59" s="354"/>
      <c r="B59" s="357"/>
      <c r="C59" s="348"/>
      <c r="D59" s="351"/>
      <c r="E59" s="342"/>
      <c r="F59" s="345"/>
      <c r="G59" s="348"/>
      <c r="H59" s="351"/>
      <c r="I59" s="342"/>
      <c r="J59" s="345"/>
      <c r="K59" s="348"/>
      <c r="L59" s="351"/>
      <c r="M59" s="342"/>
      <c r="N59" s="345"/>
      <c r="O59" s="348"/>
      <c r="P59" s="351"/>
      <c r="Q59" s="342"/>
      <c r="R59" s="345"/>
      <c r="S59" s="348"/>
      <c r="T59" s="351"/>
      <c r="U59" s="342"/>
      <c r="V59" s="345"/>
      <c r="W59" s="348"/>
      <c r="X59" s="351"/>
      <c r="Y59" s="342"/>
      <c r="Z59" s="345"/>
      <c r="AA59" s="348"/>
      <c r="AB59" s="351"/>
      <c r="AC59" s="375"/>
      <c r="AD59" s="133" t="s">
        <v>119</v>
      </c>
      <c r="AE59" s="134">
        <f>+AE9+AE13+AE18+AE22+AE29+AE34+AE39+AE45+AE50+AE55</f>
        <v>512770</v>
      </c>
      <c r="AF59" s="372"/>
      <c r="AG59" s="348"/>
      <c r="AH59" s="351"/>
      <c r="AI59" s="342"/>
      <c r="AJ59" s="345"/>
      <c r="AK59" s="348"/>
      <c r="AL59" s="351"/>
      <c r="AM59" s="369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AN6:AO6"/>
    <mergeCell ref="AD4:AE5"/>
    <mergeCell ref="AF4:AM4"/>
    <mergeCell ref="AN4:AO5"/>
    <mergeCell ref="V5:Y5"/>
    <mergeCell ref="A57:A59"/>
    <mergeCell ref="B57:B59"/>
    <mergeCell ref="C57:C59"/>
    <mergeCell ref="D57:D59"/>
    <mergeCell ref="E57:E59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</mergeCells>
  <phoneticPr fontId="2"/>
  <dataValidations count="1">
    <dataValidation type="list" allowBlank="1" showInputMessage="1" showErrorMessage="1" sqref="B4:D4 F4:H4 J4:L4 N4:P4 R4:T4 V4:X4 Z4:AB4" xr:uid="{00000000-0002-0000-05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1"/>
  <sheetViews>
    <sheetView topLeftCell="A13" workbookViewId="0">
      <selection activeCell="A26" sqref="A26: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307" t="s">
        <v>123</v>
      </c>
      <c r="B2" s="308"/>
      <c r="C2" s="308"/>
      <c r="D2" s="308"/>
      <c r="E2" s="308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09" t="s">
        <v>92</v>
      </c>
      <c r="C5" s="310"/>
      <c r="D5" s="311" t="s">
        <v>107</v>
      </c>
      <c r="E5" s="312"/>
    </row>
    <row r="6" spans="1:5" ht="14.25" x14ac:dyDescent="0.15">
      <c r="A6" s="315" t="s">
        <v>109</v>
      </c>
      <c r="B6" s="313">
        <f>+C39</f>
        <v>0</v>
      </c>
      <c r="C6" s="314"/>
      <c r="D6" s="311"/>
      <c r="E6" s="312"/>
    </row>
    <row r="7" spans="1:5" ht="14.25" x14ac:dyDescent="0.15">
      <c r="A7" s="316"/>
      <c r="B7" s="317">
        <f>+C40</f>
        <v>0</v>
      </c>
      <c r="C7" s="318"/>
      <c r="D7" s="319"/>
      <c r="E7" s="320"/>
    </row>
    <row r="8" spans="1:5" ht="14.25" x14ac:dyDescent="0.15">
      <c r="A8" s="315" t="s">
        <v>110</v>
      </c>
      <c r="B8" s="313" t="e">
        <f>+D39</f>
        <v>#REF!</v>
      </c>
      <c r="C8" s="314"/>
      <c r="D8" s="311"/>
      <c r="E8" s="312"/>
    </row>
    <row r="9" spans="1:5" ht="14.25" x14ac:dyDescent="0.15">
      <c r="A9" s="316"/>
      <c r="B9" s="317" t="e">
        <f>+D40</f>
        <v>#REF!</v>
      </c>
      <c r="C9" s="318"/>
      <c r="D9" s="319"/>
      <c r="E9" s="320"/>
    </row>
    <row r="10" spans="1:5" ht="14.25" x14ac:dyDescent="0.15">
      <c r="A10" s="49"/>
      <c r="B10" s="313"/>
      <c r="C10" s="314"/>
      <c r="D10" s="311"/>
      <c r="E10" s="312"/>
    </row>
    <row r="11" spans="1:5" ht="14.25" x14ac:dyDescent="0.15">
      <c r="A11" s="315" t="s">
        <v>103</v>
      </c>
      <c r="B11" s="313" t="e">
        <f>+B6+B8</f>
        <v>#REF!</v>
      </c>
      <c r="C11" s="314"/>
      <c r="D11" s="157"/>
      <c r="E11" s="158"/>
    </row>
    <row r="12" spans="1:5" ht="14.25" x14ac:dyDescent="0.15">
      <c r="A12" s="316"/>
      <c r="B12" s="317" t="e">
        <f>+B7+B9</f>
        <v>#REF!</v>
      </c>
      <c r="C12" s="318"/>
      <c r="D12" s="311"/>
      <c r="E12" s="312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322" t="s">
        <v>91</v>
      </c>
      <c r="B16" s="322" t="s">
        <v>92</v>
      </c>
      <c r="C16" s="311" t="s">
        <v>104</v>
      </c>
      <c r="D16" s="312"/>
      <c r="E16" s="322" t="s">
        <v>107</v>
      </c>
    </row>
    <row r="17" spans="1:5" x14ac:dyDescent="0.15">
      <c r="A17" s="323"/>
      <c r="B17" s="323"/>
      <c r="C17" s="48" t="s">
        <v>105</v>
      </c>
      <c r="D17" s="47" t="s">
        <v>43</v>
      </c>
      <c r="E17" s="323"/>
    </row>
    <row r="18" spans="1:5" ht="14.25" x14ac:dyDescent="0.15">
      <c r="A18" s="321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 x14ac:dyDescent="0.15">
      <c r="A19" s="283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 x14ac:dyDescent="0.15">
      <c r="A20" s="315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 x14ac:dyDescent="0.15">
      <c r="A21" s="316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 x14ac:dyDescent="0.15">
      <c r="A22" s="315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 x14ac:dyDescent="0.15">
      <c r="A23" s="316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 x14ac:dyDescent="0.15">
      <c r="A24" s="315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 x14ac:dyDescent="0.15">
      <c r="A25" s="316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 x14ac:dyDescent="0.15">
      <c r="A26" s="315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 x14ac:dyDescent="0.15">
      <c r="A27" s="316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 x14ac:dyDescent="0.15">
      <c r="A28" s="315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 x14ac:dyDescent="0.15">
      <c r="A29" s="316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 x14ac:dyDescent="0.15">
      <c r="A30" s="315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 x14ac:dyDescent="0.15">
      <c r="A31" s="316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 x14ac:dyDescent="0.15">
      <c r="A32" s="315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 x14ac:dyDescent="0.15">
      <c r="A33" s="316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 x14ac:dyDescent="0.15">
      <c r="A34" s="315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 x14ac:dyDescent="0.15">
      <c r="A35" s="316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 x14ac:dyDescent="0.15">
      <c r="A36" s="315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 x14ac:dyDescent="0.15">
      <c r="A37" s="316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 x14ac:dyDescent="0.15">
      <c r="A38" s="44"/>
      <c r="B38" s="168"/>
      <c r="C38" s="168"/>
      <c r="D38" s="168"/>
      <c r="E38" s="44"/>
    </row>
    <row r="39" spans="1:5" ht="14.25" x14ac:dyDescent="0.15">
      <c r="A39" s="315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 x14ac:dyDescent="0.15">
      <c r="A40" s="316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 x14ac:dyDescent="0.1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6"/>
  <sheetViews>
    <sheetView topLeftCell="A2" workbookViewId="0">
      <selection activeCell="A27" sqref="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307" t="s">
        <v>137</v>
      </c>
      <c r="B2" s="308"/>
      <c r="C2" s="308"/>
      <c r="D2" s="308"/>
      <c r="E2" s="308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09" t="s">
        <v>138</v>
      </c>
      <c r="C5" s="310"/>
      <c r="D5" s="311" t="s">
        <v>107</v>
      </c>
      <c r="E5" s="312"/>
    </row>
    <row r="6" spans="1:5" ht="14.25" x14ac:dyDescent="0.15">
      <c r="A6" s="49" t="s">
        <v>109</v>
      </c>
      <c r="B6" s="376">
        <f>+C26</f>
        <v>0</v>
      </c>
      <c r="C6" s="377"/>
      <c r="D6" s="311"/>
      <c r="E6" s="312"/>
    </row>
    <row r="7" spans="1:5" ht="14.25" x14ac:dyDescent="0.15">
      <c r="A7" s="49" t="s">
        <v>110</v>
      </c>
      <c r="B7" s="376" t="e">
        <f>+D26</f>
        <v>#REF!</v>
      </c>
      <c r="C7" s="377"/>
      <c r="D7" s="311"/>
      <c r="E7" s="312"/>
    </row>
    <row r="8" spans="1:5" ht="14.25" x14ac:dyDescent="0.15">
      <c r="A8" s="49"/>
      <c r="B8" s="376"/>
      <c r="C8" s="377"/>
      <c r="D8" s="311"/>
      <c r="E8" s="312"/>
    </row>
    <row r="9" spans="1:5" ht="14.25" x14ac:dyDescent="0.15">
      <c r="A9" s="49" t="s">
        <v>103</v>
      </c>
      <c r="B9" s="376" t="e">
        <f>SUM(B6:C8)</f>
        <v>#REF!</v>
      </c>
      <c r="C9" s="377"/>
      <c r="D9" s="311"/>
      <c r="E9" s="312"/>
    </row>
    <row r="10" spans="1:5" x14ac:dyDescent="0.15">
      <c r="E10" s="17" t="s">
        <v>93</v>
      </c>
    </row>
    <row r="12" spans="1:5" x14ac:dyDescent="0.15">
      <c r="A12" t="s">
        <v>94</v>
      </c>
      <c r="E12" s="17" t="s">
        <v>120</v>
      </c>
    </row>
    <row r="13" spans="1:5" x14ac:dyDescent="0.15">
      <c r="A13" s="322" t="s">
        <v>91</v>
      </c>
      <c r="B13" s="322" t="s">
        <v>138</v>
      </c>
      <c r="C13" s="309" t="s">
        <v>104</v>
      </c>
      <c r="D13" s="310"/>
      <c r="E13" s="322" t="s">
        <v>107</v>
      </c>
    </row>
    <row r="14" spans="1:5" x14ac:dyDescent="0.15">
      <c r="A14" s="323"/>
      <c r="B14" s="323"/>
      <c r="C14" s="159" t="s">
        <v>105</v>
      </c>
      <c r="D14" s="173" t="s">
        <v>43</v>
      </c>
      <c r="E14" s="323"/>
    </row>
    <row r="15" spans="1:5" ht="14.25" x14ac:dyDescent="0.1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 x14ac:dyDescent="0.1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 x14ac:dyDescent="0.1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 x14ac:dyDescent="0.1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 x14ac:dyDescent="0.1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 x14ac:dyDescent="0.1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 x14ac:dyDescent="0.1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 x14ac:dyDescent="0.1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 x14ac:dyDescent="0.1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 x14ac:dyDescent="0.1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 x14ac:dyDescent="0.15">
      <c r="A25" s="44"/>
      <c r="B25" s="50"/>
      <c r="C25" s="50"/>
      <c r="D25" s="50"/>
      <c r="E25" s="44"/>
    </row>
    <row r="26" spans="1:5" ht="14.25" x14ac:dyDescent="0.1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307" t="s">
        <v>111</v>
      </c>
      <c r="B2" s="308"/>
      <c r="C2" s="308"/>
      <c r="D2" s="308"/>
      <c r="E2" s="308"/>
    </row>
    <row r="4" spans="1:5" ht="24.95" customHeight="1" x14ac:dyDescent="0.15">
      <c r="A4" t="s">
        <v>89</v>
      </c>
      <c r="E4" s="17" t="s">
        <v>90</v>
      </c>
    </row>
    <row r="5" spans="1:5" ht="24.95" customHeight="1" x14ac:dyDescent="0.15">
      <c r="A5" s="49" t="s">
        <v>91</v>
      </c>
      <c r="B5" s="309" t="s">
        <v>92</v>
      </c>
      <c r="C5" s="310"/>
      <c r="D5" s="311" t="s">
        <v>107</v>
      </c>
      <c r="E5" s="312"/>
    </row>
    <row r="6" spans="1:5" ht="24.95" customHeight="1" x14ac:dyDescent="0.15">
      <c r="A6" s="49" t="s">
        <v>109</v>
      </c>
      <c r="B6" s="313">
        <f>+C26</f>
        <v>1371</v>
      </c>
      <c r="C6" s="314"/>
      <c r="D6" s="309"/>
      <c r="E6" s="310"/>
    </row>
    <row r="7" spans="1:5" ht="24.95" customHeight="1" x14ac:dyDescent="0.15">
      <c r="A7" s="49" t="s">
        <v>110</v>
      </c>
      <c r="B7" s="313">
        <f>+D26</f>
        <v>200</v>
      </c>
      <c r="C7" s="314"/>
      <c r="D7" s="378" t="s">
        <v>136</v>
      </c>
      <c r="E7" s="379"/>
    </row>
    <row r="8" spans="1:5" ht="24.95" customHeight="1" x14ac:dyDescent="0.15">
      <c r="A8" s="49"/>
      <c r="B8" s="313"/>
      <c r="C8" s="314"/>
      <c r="D8" s="309"/>
      <c r="E8" s="310"/>
    </row>
    <row r="9" spans="1:5" ht="24.95" customHeight="1" x14ac:dyDescent="0.15">
      <c r="A9" s="49" t="s">
        <v>103</v>
      </c>
      <c r="B9" s="313">
        <f>SUM(B6:C8)</f>
        <v>1571</v>
      </c>
      <c r="C9" s="314"/>
      <c r="D9" s="311"/>
      <c r="E9" s="312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90</v>
      </c>
    </row>
    <row r="13" spans="1:5" ht="24.95" customHeight="1" x14ac:dyDescent="0.15">
      <c r="A13" s="322" t="s">
        <v>91</v>
      </c>
      <c r="B13" s="322" t="s">
        <v>92</v>
      </c>
      <c r="C13" s="311" t="s">
        <v>104</v>
      </c>
      <c r="D13" s="312"/>
      <c r="E13" s="322" t="s">
        <v>107</v>
      </c>
    </row>
    <row r="14" spans="1:5" ht="24.95" customHeight="1" x14ac:dyDescent="0.15">
      <c r="A14" s="323"/>
      <c r="B14" s="323"/>
      <c r="C14" s="48" t="s">
        <v>105</v>
      </c>
      <c r="D14" s="47" t="s">
        <v>106</v>
      </c>
      <c r="E14" s="323"/>
    </row>
    <row r="15" spans="1:5" ht="24.95" customHeight="1" x14ac:dyDescent="0.15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 x14ac:dyDescent="0.15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 x14ac:dyDescent="0.15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 x14ac:dyDescent="0.15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 x14ac:dyDescent="0.15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 x14ac:dyDescent="0.15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 x14ac:dyDescent="0.15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 x14ac:dyDescent="0.15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 x14ac:dyDescent="0.15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 x14ac:dyDescent="0.15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 x14ac:dyDescent="0.15">
      <c r="A25" s="49"/>
      <c r="B25" s="52"/>
      <c r="C25" s="52"/>
      <c r="D25" s="52"/>
      <c r="E25" s="54"/>
    </row>
    <row r="26" spans="1:5" ht="24.95" customHeight="1" x14ac:dyDescent="0.15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  <mergeCell ref="A2:E2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【様式】収支決算書</vt:lpstr>
      <vt:lpstr>【記入例】収支決算書</vt:lpstr>
      <vt:lpstr>【様式】領収書等添付様式</vt:lpstr>
      <vt:lpstr>【記入例】領収書等添付様式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【記入例】収支決算書!Print_Area</vt:lpstr>
      <vt:lpstr>【様式】収支決算書!Print_Area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2025-01-06T02:45:16Z</dcterms:modified>
</cp:coreProperties>
</file>