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財政係\C01 財務庶務\10 諸調査\R07\決算\4_財政状況資料集　年度末公開（R6決算統計、健全化）\04_HP公開\"/>
    </mc:Choice>
  </mc:AlternateContent>
  <bookViews>
    <workbookView xWindow="-120" yWindow="-120" windowWidth="29040" windowHeight="158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C37" i="10"/>
  <c r="CO36" i="10"/>
  <c r="BE36" i="10"/>
  <c r="C36" i="10"/>
  <c r="BE35" i="10"/>
  <c r="BW34" i="10"/>
  <c r="BW35" i="10" s="1"/>
  <c r="BE34" i="10"/>
  <c r="C34" i="10"/>
  <c r="BW36" i="10" l="1"/>
  <c r="BW37" i="10" s="1"/>
  <c r="CO34" i="10"/>
  <c r="CO35" i="10" s="1"/>
  <c r="C35" i="10"/>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alcChain>
</file>

<file path=xl/sharedStrings.xml><?xml version="1.0" encoding="utf-8"?>
<sst xmlns="http://schemas.openxmlformats.org/spreadsheetml/2006/main" count="1026" uniqueCount="560">
  <si>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</si>
  <si>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</si>
  <si>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</si>
  <si>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</si>
  <si>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</si>
  <si>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</si>
  <si>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</si>
  <si>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</si>
  <si>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</si>
  <si>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</si>
  <si>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</si>
  <si>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</si>
  <si>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</si>
  <si>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</si>
  <si>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</si>
  <si>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</si>
  <si>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</si>
  <si>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</si>
  <si>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</si>
  <si>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</si>
  <si>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</si>
  <si>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</si>
  <si>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</si>
  <si>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</si>
  <si>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</si>
  <si>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</si>
  <si>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</si>
  <si>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</si>
  <si>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</si>
  <si>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</si>
  <si>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</si>
  <si>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</si>
  <si>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</si>
  <si>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</si>
  <si>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</si>
  <si>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</si>
  <si>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</si>
  <si>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</si>
  <si>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</si>
  <si>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</si>
  <si>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</si>
  <si>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</si>
  <si>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</si>
  <si>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</si>
  <si>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</si>
  <si>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</si>
  <si>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</si>
  <si>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</si>
  <si>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</si>
  <si>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</si>
  <si>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</si>
  <si>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</si>
  <si>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</si>
  <si>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</si>
  <si>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</si>
  <si>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</si>
  <si>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</si>
  <si>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</si>
  <si>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</si>
  <si>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</si>
  <si>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</si>
  <si>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</si>
  <si>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</si>
  <si>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</si>
  <si>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</si>
  <si>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</si>
  <si>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</si>
  <si>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</si>
  <si>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</si>
  <si>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</si>
  <si>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</si>
  <si>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</si>
  <si>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</si>
  <si>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</si>
  <si>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</si>
  <si>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</si>
  <si>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</si>
  <si>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</si>
  <si>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</si>
  <si>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</si>
  <si>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</si>
  <si>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</si>
  <si>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</si>
  <si>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</si>
  <si>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</si>
  <si>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</si>
  <si>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</si>
  <si>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</si>
  <si>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</si>
  <si>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</si>
  <si>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</si>
  <si>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</si>
  <si>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</si>
  <si>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</si>
  <si>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三田市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</si>
  <si>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</si>
  <si>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</si>
  <si>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</si>
  <si>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</si>
  <si>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</si>
  <si>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</si>
  <si>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</si>
  <si>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</si>
  <si>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</si>
  <si>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</si>
  <si>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</si>
  <si>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</si>
  <si>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</si>
  <si>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</si>
  <si>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</si>
  <si>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</si>
  <si>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</si>
  <si>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</si>
  <si>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</si>
  <si>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</si>
  <si>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</si>
  <si>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</si>
  <si>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</si>
  <si>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</si>
  <si>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</si>
  <si>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</si>
  <si>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</si>
  <si>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</si>
  <si>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</si>
  <si>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</si>
  <si>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</si>
  <si>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</si>
  <si>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</si>
  <si>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</si>
  <si>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</si>
  <si>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</si>
  <si>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</si>
  <si>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</si>
  <si>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</si>
  <si>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</si>
  <si>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</si>
  <si>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</si>
  <si>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</si>
  <si>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</si>
  <si>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</si>
  <si>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</si>
  <si>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</si>
  <si>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</si>
  <si>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</si>
  <si>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-1.2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</si>
  <si>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</si>
  <si>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</si>
  <si>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</si>
  <si>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</si>
  <si>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</si>
  <si>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</si>
  <si>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</si>
  <si>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</si>
  <si>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</si>
  <si>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</si>
  <si>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</si>
  <si>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</si>
  <si>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</si>
  <si>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</si>
  <si>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</si>
  <si>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</si>
  <si>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</si>
  <si>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</si>
  <si>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</si>
  <si>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</si>
  <si>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</si>
  <si>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</si>
  <si>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</si>
  <si>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</si>
  <si>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</si>
  <si>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</si>
  <si>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</si>
  <si>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</si>
  <si>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</si>
  <si>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</si>
  <si>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</si>
  <si>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</si>
  <si>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</si>
  <si>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</si>
  <si>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</si>
  <si>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</si>
  <si>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</si>
  <si>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</si>
  <si>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</si>
  <si>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</si>
  <si>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</si>
  <si>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</si>
  <si>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</si>
  <si>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</si>
  <si>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</si>
  <si>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</si>
  <si>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</si>
  <si>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</si>
  <si>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</si>
  <si>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</si>
  <si>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</si>
  <si>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</si>
  <si>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</si>
  <si>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</si>
  <si>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</si>
  <si>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</si>
  <si>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</si>
  <si>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</si>
  <si>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兵庫県三田市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</si>
  <si>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</si>
  <si>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</si>
  <si>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</si>
  <si>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</si>
  <si>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</si>
  <si>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</si>
  <si>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</si>
  <si>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</si>
  <si>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</si>
  <si>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</si>
  <si>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</si>
  <si>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</si>
  <si>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</si>
  <si>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</si>
  <si>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</si>
  <si>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</si>
  <si>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</si>
  <si>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</si>
  <si>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</si>
  <si>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</si>
  <si>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</si>
  <si>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</si>
  <si>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</si>
  <si>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</si>
  <si>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</si>
  <si>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</si>
  <si>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</si>
  <si>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</si>
  <si>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</si>
  <si>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</si>
  <si>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</si>
  <si>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</si>
  <si>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</si>
  <si>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</si>
  <si>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</si>
  <si>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</si>
  <si>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</si>
  <si>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</si>
  <si>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</si>
  <si>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</si>
  <si>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</si>
  <si>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</si>
  <si>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</si>
  <si>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</si>
  <si>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</si>
  <si>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</si>
  <si>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</si>
  <si>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</si>
  <si>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</si>
  <si>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</si>
  <si>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</si>
  <si>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</si>
  <si>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</si>
  <si>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</si>
  <si>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</si>
  <si>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</si>
  <si>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</si>
  <si>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</si>
  <si>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</si>
  <si>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</si>
  <si>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</si>
  <si>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</si>
  <si>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</si>
  <si>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</si>
  <si>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</si>
  <si>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</si>
  <si>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</si>
  <si>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</si>
  <si>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</si>
  <si>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</si>
  <si>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</si>
  <si>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</si>
  <si>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</si>
  <si>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</si>
  <si>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</si>
  <si>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</si>
  <si>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</si>
  <si>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</si>
  <si>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</si>
  <si>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</si>
  <si>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</si>
  <si>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</si>
  <si>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</si>
  <si>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</si>
  <si>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</si>
  <si>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</si>
  <si>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</si>
  <si>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</si>
  <si>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</si>
  <si>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</si>
  <si>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</si>
  <si>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</si>
  <si>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</si>
  <si>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</si>
  <si>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</si>
  <si>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</si>
  <si>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</si>
  <si>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</si>
  <si>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</si>
  <si>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</si>
  <si>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</si>
  <si>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</si>
  <si>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</si>
  <si>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</si>
  <si>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</si>
  <si>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</si>
  <si>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</si>
  <si>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</si>
  <si>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</si>
  <si>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</si>
  <si>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</si>
  <si>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</si>
  <si>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</si>
  <si>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</si>
  <si>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</si>
  <si>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</si>
  <si>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</si>
  <si>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</si>
  <si>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</si>
  <si>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</si>
  <si>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</si>
  <si>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</si>
  <si>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</si>
  <si>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</si>
  <si>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</si>
  <si>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</si>
  <si>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</si>
  <si>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</si>
  <si>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</si>
  <si>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</si>
  <si>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</si>
  <si>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</si>
  <si>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</si>
  <si>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</si>
  <si>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</si>
  <si>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</si>
  <si>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</si>
  <si>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</si>
  <si>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</si>
  <si>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</si>
  <si>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</si>
  <si>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</si>
  <si>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</si>
  <si>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</si>
  <si>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</si>
  <si>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</si>
  <si>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</si>
  <si>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</si>
  <si>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</si>
  <si>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</si>
  <si>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兵庫県三田市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</si>
  <si>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</si>
  <si>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</si>
  <si>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</si>
  <si>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</si>
  <si>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</si>
  <si>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</si>
  <si>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</si>
  <si>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</si>
  <si>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</si>
  <si>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</si>
  <si>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</si>
  <si>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</si>
  <si>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</si>
  <si>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</si>
  <si>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</si>
  <si>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</si>
  <si>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</si>
  <si>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</si>
  <si>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</si>
  <si>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</si>
  <si>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公営墓地整備事業特別会計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</si>
  <si>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</si>
  <si>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</si>
  <si>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</si>
  <si>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</si>
  <si>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</si>
  <si>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</si>
  <si>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</si>
  <si>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</si>
  <si>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</si>
  <si>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</si>
  <si>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</si>
  <si>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</si>
  <si>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</si>
  <si>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</si>
  <si>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</si>
  <si>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</si>
  <si>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駐車場事業特別会計</t>
    <phoneticPr fontId="5"/>
  </si>
  <si>
    <t>水道事業会計</t>
    <phoneticPr fontId="5"/>
  </si>
  <si>
    <t>法適用企業</t>
    <phoneticPr fontId="5"/>
  </si>
  <si>
    <t>三田市民病院事業会計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</si>
  <si>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</si>
  <si>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</si>
  <si>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</si>
  <si>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</si>
  <si>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</si>
  <si>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</si>
  <si>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</si>
  <si>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</si>
  <si>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</si>
  <si>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</si>
  <si>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</si>
  <si>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</si>
  <si>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</si>
  <si>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</si>
  <si>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</si>
  <si>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</si>
  <si>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</si>
  <si>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</si>
  <si>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</si>
  <si>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</si>
  <si>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</si>
  <si>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</si>
  <si>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</si>
  <si>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</si>
  <si>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</si>
  <si>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</si>
  <si>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</si>
  <si>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</si>
  <si>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</si>
  <si>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</si>
  <si>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</si>
  <si>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</si>
  <si>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</si>
  <si>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</si>
  <si>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</si>
  <si>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</si>
  <si>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</si>
  <si>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</si>
  <si>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</si>
  <si>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</si>
  <si>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</si>
  <si>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</si>
  <si>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</si>
  <si>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</si>
  <si>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</si>
  <si>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</si>
  <si>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</si>
  <si>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</si>
  <si>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</si>
  <si>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</si>
  <si>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</si>
  <si>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</si>
  <si>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</si>
  <si>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</si>
  <si>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市民病院事業会計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</si>
  <si>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</si>
  <si>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</si>
  <si>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</si>
  <si>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</si>
  <si>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</si>
  <si>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</si>
  <si>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</si>
  <si>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</si>
  <si>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</si>
  <si>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</si>
  <si>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</si>
  <si>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</si>
  <si>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</si>
  <si>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</si>
  <si>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</si>
  <si>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</si>
  <si>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</si>
  <si>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</si>
  <si>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</si>
  <si>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</si>
  <si>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</si>
  <si>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</si>
  <si>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</si>
  <si>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</si>
  <si>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</si>
  <si>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</si>
  <si>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</si>
  <si>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</si>
  <si>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</si>
  <si>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</si>
  <si>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</si>
  <si>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</si>
  <si>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</si>
  <si>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</si>
  <si>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</si>
  <si>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</si>
  <si>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</si>
  <si>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</si>
  <si>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</si>
  <si>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</si>
  <si>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</si>
  <si>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</si>
  <si>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</si>
  <si>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</si>
  <si>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</si>
  <si>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</si>
  <si>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</si>
  <si>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</si>
  <si>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</si>
  <si>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</si>
  <si>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</si>
  <si>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</si>
  <si>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</si>
  <si>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</si>
  <si>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</si>
  <si>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</si>
  <si>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</si>
  <si>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</si>
  <si>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</si>
  <si>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</si>
  <si>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</si>
  <si>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</si>
  <si>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</si>
  <si>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</si>
  <si>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</si>
  <si>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</si>
  <si>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</si>
  <si>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</si>
  <si>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</si>
  <si>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</si>
  <si>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</si>
  <si>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</si>
  <si>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</si>
  <si>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</si>
  <si>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</si>
  <si>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</si>
  <si>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</si>
  <si>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</si>
  <si>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</si>
  <si>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</si>
  <si>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</si>
  <si>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</si>
  <si>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水道事業会計</t>
  </si>
  <si>
    <t>下水道事業会計</t>
  </si>
  <si>
    <t>三田市民病院事業会計</t>
  </si>
  <si>
    <t>一般会計</t>
  </si>
  <si>
    <t>介護保険事業特別会計</t>
  </si>
  <si>
    <t>後期高齢者医療事業特別会計</t>
  </si>
  <si>
    <t>国民健康保険事業特別会計</t>
  </si>
  <si>
    <t>駐車場事業特別会計</t>
  </si>
  <si>
    <t>その他会計（赤字）</t>
  </si>
  <si>
    <t>その他会計（黒字）</t>
  </si>
  <si>
    <t>R01</t>
    <phoneticPr fontId="5"/>
  </si>
  <si>
    <t>R02</t>
    <phoneticPr fontId="5"/>
  </si>
  <si>
    <t>R03</t>
    <phoneticPr fontId="5"/>
  </si>
  <si>
    <t>R04</t>
    <phoneticPr fontId="5"/>
  </si>
  <si>
    <t>R05</t>
    <phoneticPr fontId="5"/>
  </si>
  <si>
    <t>三田地域振興(株 )</t>
    <rPh sb="0" eb="2">
      <t>サンダ</t>
    </rPh>
    <rPh sb="2" eb="4">
      <t>チイキ</t>
    </rPh>
    <rPh sb="4" eb="6">
      <t>シンコウ</t>
    </rPh>
    <rPh sb="7" eb="8">
      <t>カブ</t>
    </rPh>
    <phoneticPr fontId="2"/>
  </si>
  <si>
    <t>兵庫県信用保証協会</t>
    <rPh sb="0" eb="3">
      <t>ヒョウゴケン</t>
    </rPh>
    <rPh sb="3" eb="5">
      <t>シンヨウ</t>
    </rPh>
    <rPh sb="5" eb="7">
      <t>ホショウ</t>
    </rPh>
    <rPh sb="7" eb="9">
      <t>キョウカイ</t>
    </rPh>
    <phoneticPr fontId="2"/>
  </si>
  <si>
    <t>-</t>
    <phoneticPr fontId="2"/>
  </si>
  <si>
    <t>兵庫県市町村職員退職手当組合</t>
    <rPh sb="0" eb="3">
      <t>ヒョウゴケン</t>
    </rPh>
    <rPh sb="3" eb="5">
      <t>シチョウ</t>
    </rPh>
    <rPh sb="5" eb="6">
      <t>ソン</t>
    </rPh>
    <rPh sb="6" eb="8">
      <t>ショクイン</t>
    </rPh>
    <rPh sb="8" eb="10">
      <t>タイショク</t>
    </rPh>
    <rPh sb="10" eb="12">
      <t>テアテ</t>
    </rPh>
    <rPh sb="12" eb="14">
      <t>クミアイ</t>
    </rPh>
    <phoneticPr fontId="10"/>
  </si>
  <si>
    <t>丹波少年自然の家事務組合</t>
    <rPh sb="0" eb="2">
      <t>タンバ</t>
    </rPh>
    <rPh sb="2" eb="4">
      <t>ショウネン</t>
    </rPh>
    <rPh sb="4" eb="6">
      <t>シゼン</t>
    </rPh>
    <rPh sb="7" eb="8">
      <t>イエ</t>
    </rPh>
    <rPh sb="8" eb="10">
      <t>ジム</t>
    </rPh>
    <rPh sb="10" eb="12">
      <t>クミアイ</t>
    </rPh>
    <phoneticPr fontId="10"/>
  </si>
  <si>
    <t>兵庫県後期高齢者医療広域連合（一般会計）</t>
    <rPh sb="0" eb="3">
      <t>ヒョウゴケン</t>
    </rPh>
    <rPh sb="3" eb="8">
      <t>コウキコウレイシャ</t>
    </rPh>
    <rPh sb="8" eb="10">
      <t>イリョウ</t>
    </rPh>
    <rPh sb="10" eb="14">
      <t>コウイキレンゴウ</t>
    </rPh>
    <rPh sb="15" eb="19">
      <t>イッパンカイケイ</t>
    </rPh>
    <phoneticPr fontId="10"/>
  </si>
  <si>
    <t>兵庫県後期高齢者医療広域連合（特別会計）</t>
    <rPh sb="0" eb="3">
      <t>ヒョウゴケン</t>
    </rPh>
    <rPh sb="3" eb="8">
      <t>コウキコウレイシャ</t>
    </rPh>
    <rPh sb="8" eb="10">
      <t>イリョウ</t>
    </rPh>
    <rPh sb="10" eb="14">
      <t>コウイキレンゴウ</t>
    </rPh>
    <rPh sb="15" eb="17">
      <t>トクベツ</t>
    </rPh>
    <rPh sb="17" eb="19">
      <t>カイケイ</t>
    </rPh>
    <phoneticPr fontId="10"/>
  </si>
  <si>
    <t>公共施設等整備基金</t>
    <rPh sb="0" eb="2">
      <t>コウキョウ</t>
    </rPh>
    <rPh sb="2" eb="4">
      <t>シセツ</t>
    </rPh>
    <rPh sb="4" eb="5">
      <t>トウ</t>
    </rPh>
    <rPh sb="5" eb="7">
      <t>セイビ</t>
    </rPh>
    <rPh sb="7" eb="9">
      <t>キキン</t>
    </rPh>
    <phoneticPr fontId="2"/>
  </si>
  <si>
    <t>三田駅前一番館基金</t>
    <rPh sb="0" eb="2">
      <t>サンダ</t>
    </rPh>
    <rPh sb="2" eb="4">
      <t>エキマエ</t>
    </rPh>
    <rPh sb="4" eb="7">
      <t>イチバンカン</t>
    </rPh>
    <rPh sb="7" eb="9">
      <t>キキン</t>
    </rPh>
    <phoneticPr fontId="2"/>
  </si>
  <si>
    <t>グリーン・クリーン基金</t>
    <rPh sb="9" eb="11">
      <t>キキン</t>
    </rPh>
    <phoneticPr fontId="2"/>
  </si>
  <si>
    <t>ありがとう！三田っ子応援基金</t>
    <rPh sb="6" eb="8">
      <t>サンダ</t>
    </rPh>
    <rPh sb="9" eb="10">
      <t>コ</t>
    </rPh>
    <rPh sb="10" eb="12">
      <t>オウエン</t>
    </rPh>
    <rPh sb="12" eb="14">
      <t>キキン</t>
    </rPh>
    <phoneticPr fontId="2"/>
  </si>
  <si>
    <t>地域福祉基金</t>
    <rPh sb="0" eb="2">
      <t>チイキ</t>
    </rPh>
    <rPh sb="2" eb="4">
      <t>フクシ</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</si>
</sst>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2EC4-4498-8B86-30E312AA5A4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27966</c:v>
                </c:pt>
                <c:pt idx="1">
                  <c:v>27750</c:v>
                </c:pt>
                <c:pt idx="2">
                  <c:v>32835</c:v>
                </c:pt>
                <c:pt idx="3">
                  <c:v>29692</c:v>
                </c:pt>
                <c:pt idx="4">
                  <c:v>32543</c:v>
                </c:pt>
              </c:numCache>
            </c:numRef>
          </c:val>
          <c:smooth val="0"/>
          <c:extLst>
            <c:ext xmlns:c16="http://schemas.microsoft.com/office/drawing/2014/chart" uri="{C3380CC4-5D6E-409C-BE32-E72D297353CC}">
              <c16:uniqueId val="{00000001-2EC4-4498-8B86-30E312AA5A4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2.5099999999999998</c:v>
                </c:pt>
                <c:pt idx="1">
                  <c:v>2</c:v>
                </c:pt>
                <c:pt idx="2">
                  <c:v>3.76</c:v>
                </c:pt>
                <c:pt idx="3">
                  <c:v>2.0499999999999998</c:v>
                </c:pt>
                <c:pt idx="4">
                  <c:v>1.99</c:v>
                </c:pt>
              </c:numCache>
            </c:numRef>
          </c:val>
          <c:extLst>
            <c:ext xmlns:c16="http://schemas.microsoft.com/office/drawing/2014/chart" uri="{C3380CC4-5D6E-409C-BE32-E72D297353CC}">
              <c16:uniqueId val="{00000000-27A8-4189-B96E-E9EF85936F3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13.86</c:v>
                </c:pt>
                <c:pt idx="1">
                  <c:v>14.95</c:v>
                </c:pt>
                <c:pt idx="2">
                  <c:v>16.39</c:v>
                </c:pt>
                <c:pt idx="3">
                  <c:v>18.86</c:v>
                </c:pt>
                <c:pt idx="4">
                  <c:v>19.739999999999998</c:v>
                </c:pt>
              </c:numCache>
            </c:numRef>
          </c:val>
          <c:extLst>
            <c:ext xmlns:c16="http://schemas.microsoft.com/office/drawing/2014/chart" uri="{C3380CC4-5D6E-409C-BE32-E72D297353CC}">
              <c16:uniqueId val="{00000001-27A8-4189-B96E-E9EF85936F3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2.21</c:v>
                </c:pt>
                <c:pt idx="1">
                  <c:v>0.87</c:v>
                </c:pt>
                <c:pt idx="2">
                  <c:v>3.36</c:v>
                </c:pt>
                <c:pt idx="3">
                  <c:v>0.34</c:v>
                </c:pt>
                <c:pt idx="4">
                  <c:v>1.1200000000000001</c:v>
                </c:pt>
              </c:numCache>
            </c:numRef>
          </c:val>
          <c:smooth val="0"/>
          <c:extLst>
            <c:ext xmlns:c16="http://schemas.microsoft.com/office/drawing/2014/chart" uri="{C3380CC4-5D6E-409C-BE32-E72D297353CC}">
              <c16:uniqueId val="{00000002-27A8-4189-B96E-E9EF85936F3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0.32</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9270-407D-A8FA-E17B6377220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270-407D-A8FA-E17B6377220E}"/>
            </c:ext>
          </c:extLst>
        </c:ser>
        <c:ser>
          <c:idx val="2"/>
          <c:order val="2"/>
          <c:tx>
            <c:strRef>
              <c:f>データシート!$A$29</c:f>
              <c:strCache>
                <c:ptCount val="1"/>
                <c:pt idx="0">
                  <c:v>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c:v>
                </c:pt>
                <c:pt idx="2">
                  <c:v>#N/A</c:v>
                </c:pt>
                <c:pt idx="3">
                  <c:v>0</c:v>
                </c:pt>
                <c:pt idx="4">
                  <c:v>#N/A</c:v>
                </c:pt>
                <c:pt idx="5">
                  <c:v>0</c:v>
                </c:pt>
                <c:pt idx="6">
                  <c:v>#N/A</c:v>
                </c:pt>
                <c:pt idx="7">
                  <c:v>0.02</c:v>
                </c:pt>
                <c:pt idx="8">
                  <c:v>#N/A</c:v>
                </c:pt>
                <c:pt idx="9">
                  <c:v>0</c:v>
                </c:pt>
              </c:numCache>
            </c:numRef>
          </c:val>
          <c:extLst>
            <c:ext xmlns:c16="http://schemas.microsoft.com/office/drawing/2014/chart" uri="{C3380CC4-5D6E-409C-BE32-E72D297353CC}">
              <c16:uniqueId val="{00000002-9270-407D-A8FA-E17B6377220E}"/>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0.71</c:v>
                </c:pt>
                <c:pt idx="2">
                  <c:v>#N/A</c:v>
                </c:pt>
                <c:pt idx="3">
                  <c:v>0.37</c:v>
                </c:pt>
                <c:pt idx="4">
                  <c:v>#N/A</c:v>
                </c:pt>
                <c:pt idx="5">
                  <c:v>0.23</c:v>
                </c:pt>
                <c:pt idx="6">
                  <c:v>#N/A</c:v>
                </c:pt>
                <c:pt idx="7">
                  <c:v>0.11</c:v>
                </c:pt>
                <c:pt idx="8">
                  <c:v>#N/A</c:v>
                </c:pt>
                <c:pt idx="9">
                  <c:v>0.02</c:v>
                </c:pt>
              </c:numCache>
            </c:numRef>
          </c:val>
          <c:extLst>
            <c:ext xmlns:c16="http://schemas.microsoft.com/office/drawing/2014/chart" uri="{C3380CC4-5D6E-409C-BE32-E72D297353CC}">
              <c16:uniqueId val="{00000003-9270-407D-A8FA-E17B6377220E}"/>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0.14000000000000001</c:v>
                </c:pt>
                <c:pt idx="2">
                  <c:v>#N/A</c:v>
                </c:pt>
                <c:pt idx="3">
                  <c:v>0.16</c:v>
                </c:pt>
                <c:pt idx="4">
                  <c:v>#N/A</c:v>
                </c:pt>
                <c:pt idx="5">
                  <c:v>0.16</c:v>
                </c:pt>
                <c:pt idx="6">
                  <c:v>#N/A</c:v>
                </c:pt>
                <c:pt idx="7">
                  <c:v>0.18</c:v>
                </c:pt>
                <c:pt idx="8">
                  <c:v>#N/A</c:v>
                </c:pt>
                <c:pt idx="9">
                  <c:v>0.2</c:v>
                </c:pt>
              </c:numCache>
            </c:numRef>
          </c:val>
          <c:extLst>
            <c:ext xmlns:c16="http://schemas.microsoft.com/office/drawing/2014/chart" uri="{C3380CC4-5D6E-409C-BE32-E72D297353CC}">
              <c16:uniqueId val="{00000004-9270-407D-A8FA-E17B6377220E}"/>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c:v>
                </c:pt>
                <c:pt idx="2">
                  <c:v>#N/A</c:v>
                </c:pt>
                <c:pt idx="3">
                  <c:v>1.04</c:v>
                </c:pt>
                <c:pt idx="4">
                  <c:v>#N/A</c:v>
                </c:pt>
                <c:pt idx="5">
                  <c:v>1.28</c:v>
                </c:pt>
                <c:pt idx="6">
                  <c:v>#N/A</c:v>
                </c:pt>
                <c:pt idx="7">
                  <c:v>1.22</c:v>
                </c:pt>
                <c:pt idx="8">
                  <c:v>#N/A</c:v>
                </c:pt>
                <c:pt idx="9">
                  <c:v>0.9</c:v>
                </c:pt>
              </c:numCache>
            </c:numRef>
          </c:val>
          <c:extLst>
            <c:ext xmlns:c16="http://schemas.microsoft.com/office/drawing/2014/chart" uri="{C3380CC4-5D6E-409C-BE32-E72D297353CC}">
              <c16:uniqueId val="{00000005-9270-407D-A8FA-E17B6377220E}"/>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2.5</c:v>
                </c:pt>
                <c:pt idx="2">
                  <c:v>#N/A</c:v>
                </c:pt>
                <c:pt idx="3">
                  <c:v>1.99</c:v>
                </c:pt>
                <c:pt idx="4">
                  <c:v>#N/A</c:v>
                </c:pt>
                <c:pt idx="5">
                  <c:v>3.75</c:v>
                </c:pt>
                <c:pt idx="6">
                  <c:v>#N/A</c:v>
                </c:pt>
                <c:pt idx="7">
                  <c:v>2.0499999999999998</c:v>
                </c:pt>
                <c:pt idx="8">
                  <c:v>#N/A</c:v>
                </c:pt>
                <c:pt idx="9">
                  <c:v>1.99</c:v>
                </c:pt>
              </c:numCache>
            </c:numRef>
          </c:val>
          <c:extLst>
            <c:ext xmlns:c16="http://schemas.microsoft.com/office/drawing/2014/chart" uri="{C3380CC4-5D6E-409C-BE32-E72D297353CC}">
              <c16:uniqueId val="{00000006-9270-407D-A8FA-E17B6377220E}"/>
            </c:ext>
          </c:extLst>
        </c:ser>
        <c:ser>
          <c:idx val="7"/>
          <c:order val="7"/>
          <c:tx>
            <c:strRef>
              <c:f>データシート!$A$34</c:f>
              <c:strCache>
                <c:ptCount val="1"/>
                <c:pt idx="0">
                  <c:v>三田市民病院事業会計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c:v>
                </c:pt>
                <c:pt idx="2">
                  <c:v>#N/A</c:v>
                </c:pt>
                <c:pt idx="3">
                  <c:v>6.38</c:v>
                </c:pt>
                <c:pt idx="4">
                  <c:v>#N/A</c:v>
                </c:pt>
                <c:pt idx="5">
                  <c:v>8.9</c:v>
                </c:pt>
                <c:pt idx="6">
                  <c:v>#N/A</c:v>
                </c:pt>
                <c:pt idx="7">
                  <c:v>10.37</c:v>
                </c:pt>
                <c:pt idx="8">
                  <c:v>#N/A</c:v>
                </c:pt>
                <c:pt idx="9">
                  <c:v>6.22</c:v>
                </c:pt>
              </c:numCache>
            </c:numRef>
          </c:val>
          <c:extLst>
            <c:ext xmlns:c16="http://schemas.microsoft.com/office/drawing/2014/chart" uri="{C3380CC4-5D6E-409C-BE32-E72D297353CC}">
              <c16:uniqueId val="{00000007-9270-407D-A8FA-E17B6377220E}"/>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1.88</c:v>
                </c:pt>
                <c:pt idx="2">
                  <c:v>#N/A</c:v>
                </c:pt>
                <c:pt idx="3">
                  <c:v>2.2200000000000002</c:v>
                </c:pt>
                <c:pt idx="4">
                  <c:v>#N/A</c:v>
                </c:pt>
                <c:pt idx="5">
                  <c:v>3.45</c:v>
                </c:pt>
                <c:pt idx="6">
                  <c:v>#N/A</c:v>
                </c:pt>
                <c:pt idx="7">
                  <c:v>5.05</c:v>
                </c:pt>
                <c:pt idx="8">
                  <c:v>#N/A</c:v>
                </c:pt>
                <c:pt idx="9">
                  <c:v>6.22</c:v>
                </c:pt>
              </c:numCache>
            </c:numRef>
          </c:val>
          <c:extLst>
            <c:ext xmlns:c16="http://schemas.microsoft.com/office/drawing/2014/chart" uri="{C3380CC4-5D6E-409C-BE32-E72D297353CC}">
              <c16:uniqueId val="{00000008-9270-407D-A8FA-E17B6377220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19.920000000000002</c:v>
                </c:pt>
                <c:pt idx="2">
                  <c:v>#N/A</c:v>
                </c:pt>
                <c:pt idx="3">
                  <c:v>14.04</c:v>
                </c:pt>
                <c:pt idx="4">
                  <c:v>#N/A</c:v>
                </c:pt>
                <c:pt idx="5">
                  <c:v>13.13</c:v>
                </c:pt>
                <c:pt idx="6">
                  <c:v>#N/A</c:v>
                </c:pt>
                <c:pt idx="7">
                  <c:v>12.92</c:v>
                </c:pt>
                <c:pt idx="8">
                  <c:v>#N/A</c:v>
                </c:pt>
                <c:pt idx="9">
                  <c:v>11.61</c:v>
                </c:pt>
              </c:numCache>
            </c:numRef>
          </c:val>
          <c:extLst>
            <c:ext xmlns:c16="http://schemas.microsoft.com/office/drawing/2014/chart" uri="{C3380CC4-5D6E-409C-BE32-E72D297353CC}">
              <c16:uniqueId val="{00000009-9270-407D-A8FA-E17B6377220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5072</c:v>
                </c:pt>
                <c:pt idx="5">
                  <c:v>4854</c:v>
                </c:pt>
                <c:pt idx="8">
                  <c:v>4149</c:v>
                </c:pt>
                <c:pt idx="11">
                  <c:v>4239</c:v>
                </c:pt>
                <c:pt idx="14">
                  <c:v>4053</c:v>
                </c:pt>
              </c:numCache>
            </c:numRef>
          </c:val>
          <c:extLst>
            <c:ext xmlns:c16="http://schemas.microsoft.com/office/drawing/2014/chart" uri="{C3380CC4-5D6E-409C-BE32-E72D297353CC}">
              <c16:uniqueId val="{00000000-59B0-4CD1-9D7C-9136D783B1D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9B0-4CD1-9D7C-9136D783B1D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771</c:v>
                </c:pt>
                <c:pt idx="3">
                  <c:v>679</c:v>
                </c:pt>
                <c:pt idx="6">
                  <c:v>357</c:v>
                </c:pt>
                <c:pt idx="9">
                  <c:v>229</c:v>
                </c:pt>
                <c:pt idx="12">
                  <c:v>164</c:v>
                </c:pt>
              </c:numCache>
            </c:numRef>
          </c:val>
          <c:extLst>
            <c:ext xmlns:c16="http://schemas.microsoft.com/office/drawing/2014/chart" uri="{C3380CC4-5D6E-409C-BE32-E72D297353CC}">
              <c16:uniqueId val="{00000002-59B0-4CD1-9D7C-9136D783B1D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c:v>
                </c:pt>
                <c:pt idx="3">
                  <c:v>2</c:v>
                </c:pt>
                <c:pt idx="6">
                  <c:v>2</c:v>
                </c:pt>
                <c:pt idx="9">
                  <c:v>1</c:v>
                </c:pt>
                <c:pt idx="12">
                  <c:v>2</c:v>
                </c:pt>
              </c:numCache>
            </c:numRef>
          </c:val>
          <c:extLst>
            <c:ext xmlns:c16="http://schemas.microsoft.com/office/drawing/2014/chart" uri="{C3380CC4-5D6E-409C-BE32-E72D297353CC}">
              <c16:uniqueId val="{00000003-59B0-4CD1-9D7C-9136D783B1D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1566</c:v>
                </c:pt>
                <c:pt idx="3">
                  <c:v>1536</c:v>
                </c:pt>
                <c:pt idx="6">
                  <c:v>1380</c:v>
                </c:pt>
                <c:pt idx="9">
                  <c:v>1304</c:v>
                </c:pt>
                <c:pt idx="12">
                  <c:v>1315</c:v>
                </c:pt>
              </c:numCache>
            </c:numRef>
          </c:val>
          <c:extLst>
            <c:ext xmlns:c16="http://schemas.microsoft.com/office/drawing/2014/chart" uri="{C3380CC4-5D6E-409C-BE32-E72D297353CC}">
              <c16:uniqueId val="{00000004-59B0-4CD1-9D7C-9136D783B1D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9B0-4CD1-9D7C-9136D783B1D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9B0-4CD1-9D7C-9136D783B1D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3852</c:v>
                </c:pt>
                <c:pt idx="3">
                  <c:v>3841</c:v>
                </c:pt>
                <c:pt idx="6">
                  <c:v>3744</c:v>
                </c:pt>
                <c:pt idx="9">
                  <c:v>3594</c:v>
                </c:pt>
                <c:pt idx="12">
                  <c:v>3505</c:v>
                </c:pt>
              </c:numCache>
            </c:numRef>
          </c:val>
          <c:extLst>
            <c:ext xmlns:c16="http://schemas.microsoft.com/office/drawing/2014/chart" uri="{C3380CC4-5D6E-409C-BE32-E72D297353CC}">
              <c16:uniqueId val="{00000007-59B0-4CD1-9D7C-9136D783B1D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1119</c:v>
                </c:pt>
                <c:pt idx="2">
                  <c:v>#N/A</c:v>
                </c:pt>
                <c:pt idx="3">
                  <c:v>#N/A</c:v>
                </c:pt>
                <c:pt idx="4">
                  <c:v>1204</c:v>
                </c:pt>
                <c:pt idx="5">
                  <c:v>#N/A</c:v>
                </c:pt>
                <c:pt idx="6">
                  <c:v>#N/A</c:v>
                </c:pt>
                <c:pt idx="7">
                  <c:v>1334</c:v>
                </c:pt>
                <c:pt idx="8">
                  <c:v>#N/A</c:v>
                </c:pt>
                <c:pt idx="9">
                  <c:v>#N/A</c:v>
                </c:pt>
                <c:pt idx="10">
                  <c:v>889</c:v>
                </c:pt>
                <c:pt idx="11">
                  <c:v>#N/A</c:v>
                </c:pt>
                <c:pt idx="12">
                  <c:v>#N/A</c:v>
                </c:pt>
                <c:pt idx="13">
                  <c:v>933</c:v>
                </c:pt>
                <c:pt idx="14">
                  <c:v>#N/A</c:v>
                </c:pt>
              </c:numCache>
            </c:numRef>
          </c:val>
          <c:smooth val="0"/>
          <c:extLst>
            <c:ext xmlns:c16="http://schemas.microsoft.com/office/drawing/2014/chart" uri="{C3380CC4-5D6E-409C-BE32-E72D297353CC}">
              <c16:uniqueId val="{00000008-59B0-4CD1-9D7C-9136D783B1D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32628</c:v>
                </c:pt>
                <c:pt idx="5">
                  <c:v>31318</c:v>
                </c:pt>
                <c:pt idx="8">
                  <c:v>30350</c:v>
                </c:pt>
                <c:pt idx="11">
                  <c:v>28940</c:v>
                </c:pt>
                <c:pt idx="14">
                  <c:v>27032</c:v>
                </c:pt>
              </c:numCache>
            </c:numRef>
          </c:val>
          <c:extLst>
            <c:ext xmlns:c16="http://schemas.microsoft.com/office/drawing/2014/chart" uri="{C3380CC4-5D6E-409C-BE32-E72D297353CC}">
              <c16:uniqueId val="{00000000-D93A-4390-82B4-EC9C807B3D0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6915</c:v>
                </c:pt>
                <c:pt idx="5">
                  <c:v>6417</c:v>
                </c:pt>
                <c:pt idx="8">
                  <c:v>6286</c:v>
                </c:pt>
                <c:pt idx="11">
                  <c:v>6506</c:v>
                </c:pt>
                <c:pt idx="14">
                  <c:v>5763</c:v>
                </c:pt>
              </c:numCache>
            </c:numRef>
          </c:val>
          <c:extLst>
            <c:ext xmlns:c16="http://schemas.microsoft.com/office/drawing/2014/chart" uri="{C3380CC4-5D6E-409C-BE32-E72D297353CC}">
              <c16:uniqueId val="{00000001-D93A-4390-82B4-EC9C807B3D0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8793</c:v>
                </c:pt>
                <c:pt idx="5">
                  <c:v>9743</c:v>
                </c:pt>
                <c:pt idx="8">
                  <c:v>10819</c:v>
                </c:pt>
                <c:pt idx="11">
                  <c:v>11903</c:v>
                </c:pt>
                <c:pt idx="14">
                  <c:v>12717</c:v>
                </c:pt>
              </c:numCache>
            </c:numRef>
          </c:val>
          <c:extLst>
            <c:ext xmlns:c16="http://schemas.microsoft.com/office/drawing/2014/chart" uri="{C3380CC4-5D6E-409C-BE32-E72D297353CC}">
              <c16:uniqueId val="{00000002-D93A-4390-82B4-EC9C807B3D0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93A-4390-82B4-EC9C807B3D0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93A-4390-82B4-EC9C807B3D0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c:v>
                </c:pt>
                <c:pt idx="3">
                  <c:v>3</c:v>
                </c:pt>
                <c:pt idx="6">
                  <c:v>5</c:v>
                </c:pt>
                <c:pt idx="9">
                  <c:v>3</c:v>
                </c:pt>
                <c:pt idx="12">
                  <c:v>1</c:v>
                </c:pt>
              </c:numCache>
            </c:numRef>
          </c:val>
          <c:extLst>
            <c:ext xmlns:c16="http://schemas.microsoft.com/office/drawing/2014/chart" uri="{C3380CC4-5D6E-409C-BE32-E72D297353CC}">
              <c16:uniqueId val="{00000005-D93A-4390-82B4-EC9C807B3D0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93A-4390-82B4-EC9C807B3D0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c:v>
                </c:pt>
                <c:pt idx="3">
                  <c:v>5</c:v>
                </c:pt>
                <c:pt idx="6">
                  <c:v>3</c:v>
                </c:pt>
                <c:pt idx="9">
                  <c:v>2</c:v>
                </c:pt>
                <c:pt idx="12">
                  <c:v>0</c:v>
                </c:pt>
              </c:numCache>
            </c:numRef>
          </c:val>
          <c:extLst>
            <c:ext xmlns:c16="http://schemas.microsoft.com/office/drawing/2014/chart" uri="{C3380CC4-5D6E-409C-BE32-E72D297353CC}">
              <c16:uniqueId val="{00000007-D93A-4390-82B4-EC9C807B3D0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8862</c:v>
                </c:pt>
                <c:pt idx="3">
                  <c:v>8221</c:v>
                </c:pt>
                <c:pt idx="6">
                  <c:v>7778</c:v>
                </c:pt>
                <c:pt idx="9">
                  <c:v>7141</c:v>
                </c:pt>
                <c:pt idx="12">
                  <c:v>6350</c:v>
                </c:pt>
              </c:numCache>
            </c:numRef>
          </c:val>
          <c:extLst>
            <c:ext xmlns:c16="http://schemas.microsoft.com/office/drawing/2014/chart" uri="{C3380CC4-5D6E-409C-BE32-E72D297353CC}">
              <c16:uniqueId val="{00000008-D93A-4390-82B4-EC9C807B3D0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1510</c:v>
                </c:pt>
                <c:pt idx="3">
                  <c:v>890</c:v>
                </c:pt>
                <c:pt idx="6">
                  <c:v>566</c:v>
                </c:pt>
                <c:pt idx="9">
                  <c:v>357</c:v>
                </c:pt>
                <c:pt idx="12">
                  <c:v>205</c:v>
                </c:pt>
              </c:numCache>
            </c:numRef>
          </c:val>
          <c:extLst>
            <c:ext xmlns:c16="http://schemas.microsoft.com/office/drawing/2014/chart" uri="{C3380CC4-5D6E-409C-BE32-E72D297353CC}">
              <c16:uniqueId val="{00000009-D93A-4390-82B4-EC9C807B3D0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34552</c:v>
                </c:pt>
                <c:pt idx="3">
                  <c:v>33581</c:v>
                </c:pt>
                <c:pt idx="6">
                  <c:v>32360</c:v>
                </c:pt>
                <c:pt idx="9">
                  <c:v>30593</c:v>
                </c:pt>
                <c:pt idx="12">
                  <c:v>29191</c:v>
                </c:pt>
              </c:numCache>
            </c:numRef>
          </c:val>
          <c:extLst>
            <c:ext xmlns:c16="http://schemas.microsoft.com/office/drawing/2014/chart" uri="{C3380CC4-5D6E-409C-BE32-E72D297353CC}">
              <c16:uniqueId val="{0000000A-D93A-4390-82B4-EC9C807B3D0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93A-4390-82B4-EC9C807B3D0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3906</c:v>
                </c:pt>
                <c:pt idx="1">
                  <c:v>4404</c:v>
                </c:pt>
                <c:pt idx="2">
                  <c:v>4676</c:v>
                </c:pt>
              </c:numCache>
            </c:numRef>
          </c:val>
          <c:extLst>
            <c:ext xmlns:c16="http://schemas.microsoft.com/office/drawing/2014/chart" uri="{C3380CC4-5D6E-409C-BE32-E72D297353CC}">
              <c16:uniqueId val="{00000000-DDA4-4764-87D2-3C0ED7111D1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1056</c:v>
                </c:pt>
                <c:pt idx="1">
                  <c:v>1148</c:v>
                </c:pt>
                <c:pt idx="2">
                  <c:v>1340</c:v>
                </c:pt>
              </c:numCache>
            </c:numRef>
          </c:val>
          <c:extLst>
            <c:ext xmlns:c16="http://schemas.microsoft.com/office/drawing/2014/chart" uri="{C3380CC4-5D6E-409C-BE32-E72D297353CC}">
              <c16:uniqueId val="{00000001-DDA4-4764-87D2-3C0ED7111D1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4068</c:v>
                </c:pt>
                <c:pt idx="1">
                  <c:v>4370</c:v>
                </c:pt>
                <c:pt idx="2">
                  <c:v>4648</c:v>
                </c:pt>
              </c:numCache>
            </c:numRef>
          </c:val>
          <c:extLst>
            <c:ext xmlns:c16="http://schemas.microsoft.com/office/drawing/2014/chart" uri="{C3380CC4-5D6E-409C-BE32-E72D297353CC}">
              <c16:uniqueId val="{00000002-DDA4-4764-87D2-3C0ED7111D1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元利償還金等は、地方債の新規発行抑制などにより前年度比</a:t>
          </a:r>
          <a:r>
            <a:rPr kumimoji="1" lang="en-US" altLang="ja-JP" sz="1400">
              <a:latin typeface="ＭＳ ゴシック" pitchFamily="49" charset="-128"/>
              <a:ea typeface="ＭＳ ゴシック" pitchFamily="49" charset="-128"/>
            </a:rPr>
            <a:t>0.9</a:t>
          </a:r>
          <a:r>
            <a:rPr kumimoji="1" lang="ja-JP" altLang="en-US" sz="1400">
              <a:latin typeface="ＭＳ ゴシック" pitchFamily="49" charset="-128"/>
              <a:ea typeface="ＭＳ ゴシック" pitchFamily="49" charset="-128"/>
            </a:rPr>
            <a:t>億円減少し、公営企業債の元利償還金に対する繰入金では</a:t>
          </a:r>
          <a:r>
            <a:rPr kumimoji="1" lang="en-US" altLang="ja-JP" sz="1400">
              <a:latin typeface="ＭＳ ゴシック" pitchFamily="49" charset="-128"/>
              <a:ea typeface="ＭＳ ゴシック" pitchFamily="49" charset="-128"/>
            </a:rPr>
            <a:t>0.1</a:t>
          </a:r>
          <a:r>
            <a:rPr kumimoji="1" lang="ja-JP" altLang="en-US" sz="1400">
              <a:latin typeface="ＭＳ ゴシック" pitchFamily="49" charset="-128"/>
              <a:ea typeface="ＭＳ ゴシック" pitchFamily="49" charset="-128"/>
            </a:rPr>
            <a:t>億円増加している。</a:t>
          </a:r>
        </a:p>
        <a:p>
          <a:r>
            <a:rPr kumimoji="1" lang="ja-JP" altLang="en-US" sz="1400">
              <a:latin typeface="ＭＳ ゴシック" pitchFamily="49" charset="-128"/>
              <a:ea typeface="ＭＳ ゴシック" pitchFamily="49" charset="-128"/>
            </a:rPr>
            <a:t>　算入公債費等は基準財政需要額算入公債費などの減少により、前年度に比べて</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億円の減となっている。</a:t>
          </a:r>
        </a:p>
        <a:p>
          <a:r>
            <a:rPr kumimoji="1" lang="ja-JP" altLang="en-US" sz="1400">
              <a:latin typeface="ＭＳ ゴシック" pitchFamily="49" charset="-128"/>
              <a:ea typeface="ＭＳ ゴシック" pitchFamily="49" charset="-128"/>
            </a:rPr>
            <a:t>　その結果、実質公債費比率の分子は、前年度比</a:t>
          </a:r>
          <a:r>
            <a:rPr kumimoji="1" lang="en-US" altLang="ja-JP" sz="1400">
              <a:latin typeface="ＭＳ ゴシック" pitchFamily="49" charset="-128"/>
              <a:ea typeface="ＭＳ ゴシック" pitchFamily="49" charset="-128"/>
            </a:rPr>
            <a:t>0.4</a:t>
          </a:r>
          <a:r>
            <a:rPr kumimoji="1" lang="ja-JP" altLang="en-US" sz="1400">
              <a:latin typeface="ＭＳ ゴシック" pitchFamily="49" charset="-128"/>
              <a:ea typeface="ＭＳ ゴシック" pitchFamily="49" charset="-128"/>
            </a:rPr>
            <a:t>億円の増となっている。</a:t>
          </a:r>
        </a:p>
        <a:p>
          <a:r>
            <a:rPr kumimoji="1" lang="ja-JP" altLang="en-US" sz="1400">
              <a:latin typeface="ＭＳ ゴシック" pitchFamily="49" charset="-128"/>
              <a:ea typeface="ＭＳ ゴシック" pitchFamily="49" charset="-128"/>
            </a:rPr>
            <a:t>　今後も、地方債の新規発行をコントロールすることにより、財政の健全化に取り組む</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ＭＳ ゴシック" pitchFamily="49" charset="-128"/>
              <a:ea typeface="ＭＳ ゴシック" pitchFamily="49" charset="-128"/>
            </a:rPr>
            <a:t> H27</a:t>
          </a:r>
          <a:r>
            <a:rPr kumimoji="1" lang="ja-JP" altLang="en-US" sz="1100">
              <a:latin typeface="ＭＳ ゴシック" pitchFamily="49" charset="-128"/>
              <a:ea typeface="ＭＳ ゴシック" pitchFamily="49" charset="-128"/>
            </a:rPr>
            <a:t>年度に満期一括償還地方債は償還済みのため、現在は満期一括償還地方債のための積み立ては実施していない。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年度以降年々減少しており、令和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357</a:t>
          </a:r>
          <a:r>
            <a:rPr kumimoji="1" lang="ja-JP" altLang="en-US" sz="1400">
              <a:latin typeface="ＭＳ ゴシック" pitchFamily="49" charset="-128"/>
              <a:ea typeface="ＭＳ ゴシック" pitchFamily="49" charset="-128"/>
            </a:rPr>
            <a:t>億円、前年度比で</a:t>
          </a:r>
          <a:r>
            <a:rPr kumimoji="1" lang="en-US" altLang="ja-JP" sz="1400">
              <a:latin typeface="ＭＳ ゴシック" pitchFamily="49" charset="-128"/>
              <a:ea typeface="ＭＳ ゴシック" pitchFamily="49" charset="-128"/>
            </a:rPr>
            <a:t>23.5</a:t>
          </a:r>
          <a:r>
            <a:rPr kumimoji="1" lang="ja-JP" altLang="en-US" sz="1400">
              <a:latin typeface="ＭＳ ゴシック" pitchFamily="49" charset="-128"/>
              <a:ea typeface="ＭＳ ゴシック" pitchFamily="49" charset="-128"/>
            </a:rPr>
            <a:t>億円の減となった。主な要因は、地方債の新規発行抑制等による地方債残高の減、立替施行未償還金の減のほか、企業債残高の減も含め、将来債務を削減したことによる。</a:t>
          </a:r>
        </a:p>
        <a:p>
          <a:r>
            <a:rPr kumimoji="1" lang="ja-JP" altLang="en-US" sz="1400">
              <a:latin typeface="ＭＳ ゴシック" pitchFamily="49" charset="-128"/>
              <a:ea typeface="ＭＳ ゴシック" pitchFamily="49" charset="-128"/>
            </a:rPr>
            <a:t>　一方で、充当可能財源等も</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年度以降年々減少しており、令和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455.1</a:t>
          </a:r>
          <a:r>
            <a:rPr kumimoji="1" lang="ja-JP" altLang="en-US" sz="1400">
              <a:latin typeface="ＭＳ ゴシック" pitchFamily="49" charset="-128"/>
              <a:ea typeface="ＭＳ ゴシック" pitchFamily="49" charset="-128"/>
            </a:rPr>
            <a:t>億円、前年度比で</a:t>
          </a:r>
          <a:r>
            <a:rPr kumimoji="1" lang="en-US" altLang="ja-JP" sz="1400">
              <a:latin typeface="ＭＳ ゴシック" pitchFamily="49" charset="-128"/>
              <a:ea typeface="ＭＳ ゴシック" pitchFamily="49" charset="-128"/>
            </a:rPr>
            <a:t>18.4</a:t>
          </a:r>
          <a:r>
            <a:rPr kumimoji="1" lang="ja-JP" altLang="en-US" sz="1400">
              <a:latin typeface="ＭＳ ゴシック" pitchFamily="49" charset="-128"/>
              <a:ea typeface="ＭＳ ゴシック" pitchFamily="49" charset="-128"/>
            </a:rPr>
            <a:t>億円減少した。主な要因は、地方債残高の減少による基準財政需要額算入見込み額の減少による。</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年度から将来負担比率はマイナスを維持しているものの、今後、公共施設等の更新により将来負担の増が見込まれるため、引き続き地方債残高の適切な管理に努める。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兵庫県三田市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年度は、前年度の決算剰余金を財政調整基金へ積立てたほか、公共施設マネジメント対応財源として公共施設等整備基金に積立てたことなどで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億円増加した一方で、子どもの教育・子育て支援事業への取り崩しや、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年度に創設したさんだエール基金から新型コロナ対策などに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財政調整基金及び減債基金からの取り崩しは抑制する一方で、特定目的基金からは目的に沿った取り崩しを行っていく予定だが、基金減少を抑えつつ、将来の公共施設更新に備え積立てできるよう努める。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・ありがとう！三田っ子応援基金：三田への想いのもと寄せられた寄附金を、三田の次代を担う子どもを育成する事業に充てる。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・北摂三田ニュータウン施設整備管理基金：北摂三田ニュータウンの公共施設の整備、維持管理等の資金に充てる。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・公共施設等整備基金：将来の公共施設更新に備えて、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億円を公共施設マネジメント財源として積み立てたことにより増加した。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ありがとう！三田っ子応援基金：ふるさと納税による寄付金の積立、及び認定こども園、小学校、中学校の施設改修、学校図書の整備など子どもの教育に関する事業などへ取り崩し、基金残高はほぼ横ばい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・三田駅前一番館基金：財産貸付収入相当額を積み立て、修繕費用を取り崩したところ約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・公共施設等整備基金：公共施設マネジメントの推進に向けた財源確保に努める。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年度は取り崩しを行わず、前年度の決算剰余金の積立て等により残高は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財政調整基金と減債基金を合わせた残高は、合計で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億円を維持することを目標としている。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年度は取り崩しを行わず、運用利子や土地売払収入の積立により残高は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財政調整基金と減債基金を合わせた残高は、合計で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億円を維持することを目標としている。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107,208
105,921
210.32
42,332,791
41,450,132
472,130
23,684,394
29,190,966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横ばいの傾向が続いているが、今後は人口減少に伴う市税収入の減少、また高齢化に伴う社会保障関係経費の増加が見込まれるため、人口の増加・維持のための取り組みを強化し、市税収入の確保に努めるとともに、事務事業経費等の見直しを行い歳出の削減に努めることにより、財政基盤の強化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41728</xdr:rowOff>
    </xdr:from>
    <xdr:to>
      <xdr:col>23</xdr:col>
      <xdr:colOff>133350</xdr:colOff>
      <xdr:row>41</xdr:row>
      <xdr:rowOff>76200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7117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152599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82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24493</xdr:rowOff>
    </xdr:from>
    <xdr:to>
      <xdr:col>19</xdr:col>
      <xdr:colOff>133350</xdr:colOff>
      <xdr:row>41</xdr:row>
      <xdr:rowOff>41728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539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7257</xdr:rowOff>
    </xdr:from>
    <xdr:to>
      <xdr:col>15</xdr:col>
      <xdr:colOff>82550</xdr:colOff>
      <xdr:row>41</xdr:row>
      <xdr:rowOff>24493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3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7257</xdr:rowOff>
    </xdr:from>
    <xdr:to>
      <xdr:col>11</xdr:col>
      <xdr:colOff>31750</xdr:colOff>
      <xdr:row>41</xdr:row>
      <xdr:rowOff>7257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367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162378</xdr:rowOff>
    </xdr:from>
    <xdr:to>
      <xdr:col>19</xdr:col>
      <xdr:colOff>184150</xdr:colOff>
      <xdr:row>41</xdr:row>
      <xdr:rowOff>92528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102705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89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145143</xdr:rowOff>
    </xdr:from>
    <xdr:to>
      <xdr:col>15</xdr:col>
      <xdr:colOff>133350</xdr:colOff>
      <xdr:row>41</xdr:row>
      <xdr:rowOff>75293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85470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127907</xdr:rowOff>
    </xdr:from>
    <xdr:to>
      <xdr:col>11</xdr:col>
      <xdr:colOff>82550</xdr:colOff>
      <xdr:row>41</xdr:row>
      <xdr:rowOff>58057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68234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127907</xdr:rowOff>
    </xdr:from>
    <xdr:to>
      <xdr:col>7</xdr:col>
      <xdr:colOff>31750</xdr:colOff>
      <xdr:row>41</xdr:row>
      <xdr:rowOff>58057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68234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台で推移していたが、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98.2%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に上昇したのち、</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台で推移し、令和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94.6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上昇</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した。令和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年度では、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ポイント上昇し、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95.4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要因としては、地方交付税は増加したものの、臨時財政対策対策債の減少によって、経常的な収入が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する一方で、</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人件費</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の上昇や</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介護保険事業などの特別会計等への繰出金の増</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などにより経常的な支出が増加したことによる。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少子高齢化の影響などから中長期的には収入は減少することが見込まれ、引き続き行財政構造改革の取り組みを推進する必要がある。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145796</xdr:rowOff>
    </xdr:from>
    <xdr:to>
      <xdr:col>23</xdr:col>
      <xdr:colOff>133350</xdr:colOff>
      <xdr:row>63</xdr:row>
      <xdr:rowOff>12954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7569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25146</xdr:rowOff>
    </xdr:from>
    <xdr:to>
      <xdr:col>19</xdr:col>
      <xdr:colOff>133350</xdr:colOff>
      <xdr:row>62</xdr:row>
      <xdr:rowOff>145796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5504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115079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2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25146</xdr:rowOff>
    </xdr:from>
    <xdr:to>
      <xdr:col>15</xdr:col>
      <xdr:colOff>82550</xdr:colOff>
      <xdr:row>62</xdr:row>
      <xdr:rowOff>126492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655046"/>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136923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116840</xdr:rowOff>
    </xdr:from>
    <xdr:to>
      <xdr:col>11</xdr:col>
      <xdr:colOff>31750</xdr:colOff>
      <xdr:row>62</xdr:row>
      <xdr:rowOff>126492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74674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1541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166895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133604</xdr:rowOff>
    </xdr:from>
    <xdr:to>
      <xdr:col>23</xdr:col>
      <xdr:colOff>184150</xdr:colOff>
      <xdr:row>63</xdr:row>
      <xdr:rowOff>63754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105681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3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94996</xdr:rowOff>
    </xdr:from>
    <xdr:to>
      <xdr:col>19</xdr:col>
      <xdr:colOff>184150</xdr:colOff>
      <xdr:row>63</xdr:row>
      <xdr:rowOff>25146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9923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81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145796</xdr:rowOff>
    </xdr:from>
    <xdr:to>
      <xdr:col>15</xdr:col>
      <xdr:colOff>133350</xdr:colOff>
      <xdr:row>62</xdr:row>
      <xdr:rowOff>75946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60723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9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75692</xdr:rowOff>
    </xdr:from>
    <xdr:to>
      <xdr:col>11</xdr:col>
      <xdr:colOff>82550</xdr:colOff>
      <xdr:row>63</xdr:row>
      <xdr:rowOff>5842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162069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79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[141,487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人口一人当たり人件費・物件費等決算額は、前年度比で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2,273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円増加し、類似団体との比較についても、昨年度の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7,217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11,152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円と乖離が増加した。増加人件費増の要因は、一般職員の給与、会計年度任用職員報酬増などによる。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物件費増の要因は、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委託料の増など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全体として微増傾向にあり、類似団体平均も上回っていることから、より一層の内部管理経費の削減に取り組むとともに、引き続き職員定数の適正化及び人件費総額の抑制に努めていく。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58607</xdr:rowOff>
    </xdr:from>
    <xdr:to>
      <xdr:col>23</xdr:col>
      <xdr:colOff>133350</xdr:colOff>
      <xdr:row>84</xdr:row>
      <xdr:rowOff>89078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460407"/>
          <a:ext cx="838200" cy="30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76757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3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137720</xdr:rowOff>
    </xdr:from>
    <xdr:to>
      <xdr:col>19</xdr:col>
      <xdr:colOff>133350</xdr:colOff>
      <xdr:row>84</xdr:row>
      <xdr:rowOff>58607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68070"/>
          <a:ext cx="889000" cy="9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22837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13438</xdr:rowOff>
    </xdr:from>
    <xdr:to>
      <xdr:col>15</xdr:col>
      <xdr:colOff>82550</xdr:colOff>
      <xdr:row>83</xdr:row>
      <xdr:rowOff>137720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43788"/>
          <a:ext cx="889000" cy="12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132084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85592</xdr:rowOff>
    </xdr:from>
    <xdr:to>
      <xdr:col>11</xdr:col>
      <xdr:colOff>31750</xdr:colOff>
      <xdr:row>83</xdr:row>
      <xdr:rowOff>13438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44492"/>
          <a:ext cx="889000" cy="9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30311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115791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3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38278</xdr:rowOff>
    </xdr:from>
    <xdr:to>
      <xdr:col>23</xdr:col>
      <xdr:colOff>184150</xdr:colOff>
      <xdr:row>84</xdr:row>
      <xdr:rowOff>139878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44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10355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41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7807</xdr:rowOff>
    </xdr:from>
    <xdr:to>
      <xdr:col>19</xdr:col>
      <xdr:colOff>184150</xdr:colOff>
      <xdr:row>84</xdr:row>
      <xdr:rowOff>109407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40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94184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495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86920</xdr:rowOff>
    </xdr:from>
    <xdr:to>
      <xdr:col>15</xdr:col>
      <xdr:colOff>133350</xdr:colOff>
      <xdr:row>84</xdr:row>
      <xdr:rowOff>17070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1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1847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40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134088</xdr:rowOff>
    </xdr:from>
    <xdr:to>
      <xdr:col>11</xdr:col>
      <xdr:colOff>82550</xdr:colOff>
      <xdr:row>83</xdr:row>
      <xdr:rowOff>64238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9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49015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7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34792</xdr:rowOff>
    </xdr:from>
    <xdr:to>
      <xdr:col>7</xdr:col>
      <xdr:colOff>31750</xdr:colOff>
      <xdr:row>82</xdr:row>
      <xdr:rowOff>136392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9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121169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8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昨年度と比較しラスパイレス指数が</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昇した。ただ、類似団体と比較しても指数は下回っており、引き続き、行財政構造改革を行い、類似団体や民間企業などとの給与水準の均衡を図るとともに、市民から理解が得られるような給与制度の見直しを行う。</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115207</xdr:rowOff>
    </xdr:from>
    <xdr:to>
      <xdr:col>81</xdr:col>
      <xdr:colOff>44450</xdr:colOff>
      <xdr:row>84</xdr:row>
      <xdr:rowOff>13607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174107"/>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72770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74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46264</xdr:rowOff>
    </xdr:from>
    <xdr:to>
      <xdr:col>77</xdr:col>
      <xdr:colOff>44450</xdr:colOff>
      <xdr:row>82</xdr:row>
      <xdr:rowOff>115207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1051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46264</xdr:rowOff>
    </xdr:from>
    <xdr:to>
      <xdr:col>72</xdr:col>
      <xdr:colOff>203200</xdr:colOff>
      <xdr:row>84</xdr:row>
      <xdr:rowOff>65314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105164"/>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63500</xdr:rowOff>
    </xdr:from>
    <xdr:to>
      <xdr:col>68</xdr:col>
      <xdr:colOff>152400</xdr:colOff>
      <xdr:row>84</xdr:row>
      <xdr:rowOff>65314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122400"/>
          <a:ext cx="8890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153506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134257</xdr:rowOff>
    </xdr:from>
    <xdr:to>
      <xdr:col>81</xdr:col>
      <xdr:colOff>95250</xdr:colOff>
      <xdr:row>84</xdr:row>
      <xdr:rowOff>64407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150784</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20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64407</xdr:rowOff>
    </xdr:from>
    <xdr:to>
      <xdr:col>77</xdr:col>
      <xdr:colOff>95250</xdr:colOff>
      <xdr:row>82</xdr:row>
      <xdr:rowOff>166007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4734</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89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166914</xdr:rowOff>
    </xdr:from>
    <xdr:to>
      <xdr:col>73</xdr:col>
      <xdr:colOff>44450</xdr:colOff>
      <xdr:row>82</xdr:row>
      <xdr:rowOff>97064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107241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82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14514</xdr:rowOff>
    </xdr:from>
    <xdr:to>
      <xdr:col>68</xdr:col>
      <xdr:colOff>203200</xdr:colOff>
      <xdr:row>84</xdr:row>
      <xdr:rowOff>116114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126291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12700</xdr:rowOff>
    </xdr:from>
    <xdr:to>
      <xdr:col>64</xdr:col>
      <xdr:colOff>152400</xdr:colOff>
      <xdr:row>82</xdr:row>
      <xdr:rowOff>114300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124477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定員適正化計画に基づき、効率的な運営体制を整備してきた結果、職員数は類似団体平均並みとなっている。</a:t>
          </a:r>
        </a:p>
        <a:p>
          <a:r>
            <a:rPr kumimoji="1" lang="ja-JP" altLang="en-US" sz="1300">
              <a:latin typeface="ＭＳ Ｐゴシック" panose="020B0600070205080204" pitchFamily="50" charset="-128"/>
              <a:ea typeface="ＭＳ Ｐゴシック" panose="020B0600070205080204" pitchFamily="50" charset="-128"/>
            </a:rPr>
            <a:t>　今後も三田市定員適正化計画に基づき、将来の人員体制を見据え計画的な職員採用を行うとともに、職員定数の適正化に努める。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96203</xdr:rowOff>
    </xdr:from>
    <xdr:to>
      <xdr:col>81</xdr:col>
      <xdr:colOff>44450</xdr:colOff>
      <xdr:row>63</xdr:row>
      <xdr:rowOff>112289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97553"/>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3615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33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45931</xdr:rowOff>
    </xdr:from>
    <xdr:to>
      <xdr:col>77</xdr:col>
      <xdr:colOff>44450</xdr:colOff>
      <xdr:row>63</xdr:row>
      <xdr:rowOff>96203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47281"/>
          <a:ext cx="889000" cy="5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86800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33867</xdr:rowOff>
    </xdr:from>
    <xdr:to>
      <xdr:col>72</xdr:col>
      <xdr:colOff>203200</xdr:colOff>
      <xdr:row>63</xdr:row>
      <xdr:rowOff>45931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35217"/>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74735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165100</xdr:rowOff>
    </xdr:from>
    <xdr:to>
      <xdr:col>68</xdr:col>
      <xdr:colOff>152400</xdr:colOff>
      <xdr:row>63</xdr:row>
      <xdr:rowOff>33867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950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66692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39281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61489</xdr:rowOff>
    </xdr:from>
    <xdr:to>
      <xdr:col>81</xdr:col>
      <xdr:colOff>95250</xdr:colOff>
      <xdr:row>63</xdr:row>
      <xdr:rowOff>163089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6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33566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83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45403</xdr:rowOff>
    </xdr:from>
    <xdr:to>
      <xdr:col>77</xdr:col>
      <xdr:colOff>95250</xdr:colOff>
      <xdr:row>63</xdr:row>
      <xdr:rowOff>147003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8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131780</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933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166581</xdr:rowOff>
    </xdr:from>
    <xdr:to>
      <xdr:col>73</xdr:col>
      <xdr:colOff>44450</xdr:colOff>
      <xdr:row>63</xdr:row>
      <xdr:rowOff>96731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81508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8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154517</xdr:rowOff>
    </xdr:from>
    <xdr:to>
      <xdr:col>68</xdr:col>
      <xdr:colOff>203200</xdr:colOff>
      <xdr:row>63</xdr:row>
      <xdr:rowOff>84667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69444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114300</xdr:rowOff>
    </xdr:from>
    <xdr:to>
      <xdr:col>64</xdr:col>
      <xdr:colOff>152400</xdr:colOff>
      <xdr:row>63</xdr:row>
      <xdr:rowOff>44450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54627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類似団体平均値より高い水準ではあるが、前年度比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要因としては、普通建設事業の減少や地方債元利償還金及び立替施行償還金が償還ピークを過ぎており、影響が減少しているためである。実質公債費比率は今後数年間は減少していくが、その後は公共施設の老朽化に伴う更新費用等が必要になるため増加に転じる見込みである。今後も、地方債の新規発行抑制などにより、財政の健全化に取り組む。</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24493</xdr:rowOff>
    </xdr:from>
    <xdr:to>
      <xdr:col>81</xdr:col>
      <xdr:colOff>44450</xdr:colOff>
      <xdr:row>41</xdr:row>
      <xdr:rowOff>81945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053943"/>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81945</xdr:rowOff>
    </xdr:from>
    <xdr:to>
      <xdr:col>77</xdr:col>
      <xdr:colOff>44450</xdr:colOff>
      <xdr:row>41</xdr:row>
      <xdr:rowOff>139398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111395"/>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28018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1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127907</xdr:rowOff>
    </xdr:from>
    <xdr:to>
      <xdr:col>72</xdr:col>
      <xdr:colOff>203200</xdr:colOff>
      <xdr:row>41</xdr:row>
      <xdr:rowOff>139398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1573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127907</xdr:rowOff>
    </xdr:from>
    <xdr:to>
      <xdr:col>68</xdr:col>
      <xdr:colOff>152400</xdr:colOff>
      <xdr:row>42</xdr:row>
      <xdr:rowOff>2419</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157357"/>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153505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145143</xdr:rowOff>
    </xdr:from>
    <xdr:to>
      <xdr:col>81</xdr:col>
      <xdr:colOff>95250</xdr:colOff>
      <xdr:row>41</xdr:row>
      <xdr:rowOff>75293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117220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97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31145</xdr:rowOff>
    </xdr:from>
    <xdr:to>
      <xdr:col>77</xdr:col>
      <xdr:colOff>95250</xdr:colOff>
      <xdr:row>41</xdr:row>
      <xdr:rowOff>132745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88598</xdr:rowOff>
    </xdr:from>
    <xdr:to>
      <xdr:col>73</xdr:col>
      <xdr:colOff>44450</xdr:colOff>
      <xdr:row>42</xdr:row>
      <xdr:rowOff>18748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3525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2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77107</xdr:rowOff>
    </xdr:from>
    <xdr:to>
      <xdr:col>68</xdr:col>
      <xdr:colOff>203200</xdr:colOff>
      <xdr:row>42</xdr:row>
      <xdr:rowOff>7257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163484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123069</xdr:rowOff>
    </xdr:from>
    <xdr:to>
      <xdr:col>64</xdr:col>
      <xdr:colOff>152400</xdr:colOff>
      <xdr:row>42</xdr:row>
      <xdr:rowOff>53219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37996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マイナスとなっているのは、ニュータウン開発時の学校等立替施行及び市債残高、企業債残高の減少が大きく起因し、将来債務が大幅に減少したためである。</a:t>
          </a:r>
        </a:p>
        <a:p>
          <a:r>
            <a:rPr kumimoji="1" lang="ja-JP" altLang="en-US" sz="1300">
              <a:latin typeface="ＭＳ Ｐゴシック" panose="020B0600070205080204" pitchFamily="50" charset="-128"/>
              <a:ea typeface="ＭＳ Ｐゴシック" panose="020B0600070205080204" pitchFamily="50" charset="-128"/>
            </a:rPr>
            <a:t>　引き続き地方債の新規発行抑制などにより将来負担の軽減に努める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100784</xdr:rowOff>
    </xdr:from>
    <xdr:to>
      <xdr:col>68</xdr:col>
      <xdr:colOff>203200</xdr:colOff>
      <xdr:row>14</xdr:row>
      <xdr:rowOff>30934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107,208
105,921
210.32
42,332,791
41,450,132
472,130
23,684,394
29,190,966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人件費に係る経常収支比率は、前年度と比べて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ポイント増加しており、類似団体平均数値に対して高い水準になっている。</a:t>
          </a:r>
        </a:p>
        <a:p>
          <a:r>
            <a:rPr kumimoji="1" lang="ja-JP" altLang="en-US" sz="1300">
              <a:latin typeface="ＭＳ Ｐゴシック" panose="020B0600070205080204" pitchFamily="50" charset="-128"/>
              <a:ea typeface="ＭＳ Ｐゴシック" panose="020B0600070205080204" pitchFamily="50" charset="-128"/>
            </a:rPr>
            <a:t>　これは、人口急増期に多くの職員を採用したことにより職員の平均年齢が高く、人件費総額が高くなっていることによる。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88138</xdr:rowOff>
    </xdr:from>
    <xdr:to>
      <xdr:col>24</xdr:col>
      <xdr:colOff>25400</xdr:colOff>
      <xdr:row>41</xdr:row>
      <xdr:rowOff>133858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711758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154449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6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33274</xdr:rowOff>
    </xdr:from>
    <xdr:to>
      <xdr:col>19</xdr:col>
      <xdr:colOff>187325</xdr:colOff>
      <xdr:row>41</xdr:row>
      <xdr:rowOff>88138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70627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87393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59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41</xdr:row>
      <xdr:rowOff>24130</xdr:rowOff>
    </xdr:from>
    <xdr:to>
      <xdr:col>15</xdr:col>
      <xdr:colOff>98425</xdr:colOff>
      <xdr:row>41</xdr:row>
      <xdr:rowOff>33274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70535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50817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129286</xdr:rowOff>
    </xdr:from>
    <xdr:to>
      <xdr:col>11</xdr:col>
      <xdr:colOff>9525</xdr:colOff>
      <xdr:row>41</xdr:row>
      <xdr:rowOff>24130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815836"/>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34815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7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87393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83058</xdr:rowOff>
    </xdr:from>
    <xdr:to>
      <xdr:col>24</xdr:col>
      <xdr:colOff>76200</xdr:colOff>
      <xdr:row>42</xdr:row>
      <xdr:rowOff>13208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71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163085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37338</xdr:rowOff>
    </xdr:from>
    <xdr:to>
      <xdr:col>20</xdr:col>
      <xdr:colOff>38100</xdr:colOff>
      <xdr:row>41</xdr:row>
      <xdr:rowOff>138938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70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123715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7153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153924</xdr:rowOff>
    </xdr:from>
    <xdr:to>
      <xdr:col>15</xdr:col>
      <xdr:colOff>149225</xdr:colOff>
      <xdr:row>41</xdr:row>
      <xdr:rowOff>84074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701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68851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7098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144780</xdr:rowOff>
    </xdr:from>
    <xdr:to>
      <xdr:col>11</xdr:col>
      <xdr:colOff>60325</xdr:colOff>
      <xdr:row>41</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59707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78486</xdr:rowOff>
    </xdr:from>
    <xdr:to>
      <xdr:col>6</xdr:col>
      <xdr:colOff>171450</xdr:colOff>
      <xdr:row>40</xdr:row>
      <xdr:rowOff>8636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164863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8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ポイント高くなっている。類似団体平均数値に対しては下回っているものの、今後も引き続き内部管理経費の削減や公共施設の維持管理経費の削減に努める。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48079</xdr:rowOff>
    </xdr:from>
    <xdr:to>
      <xdr:col>82</xdr:col>
      <xdr:colOff>107950</xdr:colOff>
      <xdr:row>17</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62729"/>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67327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78014</xdr:rowOff>
    </xdr:from>
    <xdr:to>
      <xdr:col>78</xdr:col>
      <xdr:colOff>69850</xdr:colOff>
      <xdr:row>17</xdr:row>
      <xdr:rowOff>48079</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21214"/>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78014</xdr:rowOff>
    </xdr:from>
    <xdr:to>
      <xdr:col>73</xdr:col>
      <xdr:colOff>180975</xdr:colOff>
      <xdr:row>16</xdr:row>
      <xdr:rowOff>99786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212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99786</xdr:rowOff>
    </xdr:from>
    <xdr:to>
      <xdr:col>69</xdr:col>
      <xdr:colOff>92075</xdr:colOff>
      <xdr:row>17</xdr:row>
      <xdr:rowOff>48079</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42986"/>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31948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35577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168729</xdr:rowOff>
    </xdr:from>
    <xdr:to>
      <xdr:col>78</xdr:col>
      <xdr:colOff>120650</xdr:colOff>
      <xdr:row>17</xdr:row>
      <xdr:rowOff>98879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109056</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80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27214</xdr:rowOff>
    </xdr:from>
    <xdr:to>
      <xdr:col>74</xdr:col>
      <xdr:colOff>31750</xdr:colOff>
      <xdr:row>16</xdr:row>
      <xdr:rowOff>128814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138991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48986</xdr:rowOff>
    </xdr:from>
    <xdr:to>
      <xdr:col>69</xdr:col>
      <xdr:colOff>142875</xdr:colOff>
      <xdr:row>16</xdr:row>
      <xdr:rowOff>150586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160763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168729</xdr:rowOff>
    </xdr:from>
    <xdr:to>
      <xdr:col>65</xdr:col>
      <xdr:colOff>53975</xdr:colOff>
      <xdr:row>17</xdr:row>
      <xdr:rowOff>98879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109056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80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扶助費にかかる経常収支比率は、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低下し、依然として類似団体中では低い水準となっている。高齢化率や生活保護率が低く扶助対象者が少ないことによる。しかし、近年は子育て関連や障害者施策に係る経費が増加しており、また、将来的には高齢化に伴う社会保障費等の増加が見込まれることから、健康寿命延伸の取組みなどによる医療費の抑制を図り、扶助費増加の軽減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85090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4996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16510</xdr:rowOff>
    </xdr:from>
    <xdr:to>
      <xdr:col>19</xdr:col>
      <xdr:colOff>187325</xdr:colOff>
      <xdr:row>55</xdr:row>
      <xdr:rowOff>85090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462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44467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xdr:rowOff>
    </xdr:from>
    <xdr:to>
      <xdr:col>15</xdr:col>
      <xdr:colOff>98425</xdr:colOff>
      <xdr:row>55</xdr:row>
      <xdr:rowOff>16510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38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xdr:rowOff>
    </xdr:from>
    <xdr:to>
      <xdr:col>11</xdr:col>
      <xdr:colOff>9525</xdr:colOff>
      <xdr:row>55</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386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34290</xdr:rowOff>
    </xdr:from>
    <xdr:to>
      <xdr:col>20</xdr:col>
      <xdr:colOff>38100</xdr:colOff>
      <xdr:row>55</xdr:row>
      <xdr:rowOff>135890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146067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3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137160</xdr:rowOff>
    </xdr:from>
    <xdr:to>
      <xdr:col>15</xdr:col>
      <xdr:colOff>149225</xdr:colOff>
      <xdr:row>55</xdr:row>
      <xdr:rowOff>67310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77487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129540</xdr:rowOff>
    </xdr:from>
    <xdr:to>
      <xdr:col>11</xdr:col>
      <xdr:colOff>60325</xdr:colOff>
      <xdr:row>55</xdr:row>
      <xdr:rowOff>59690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69867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維持補修費、繰出金に係る経常収支比率は、類似団体平均と比べ</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ポイント低くなっている。</a:t>
          </a:r>
        </a:p>
        <a:p>
          <a:r>
            <a:rPr kumimoji="1" lang="ja-JP" altLang="en-US" sz="1300">
              <a:latin typeface="ＭＳ Ｐゴシック" panose="020B0600070205080204" pitchFamily="50" charset="-128"/>
              <a:ea typeface="ＭＳ Ｐゴシック" panose="020B0600070205080204" pitchFamily="50" charset="-128"/>
            </a:rPr>
            <a:t>　これは、類似団体に比べ高齢化率が低いことによるが、今後高齢化率の上昇に伴い増加傾向が見込まれるため、市民の健康的な生活の維持・増進のための取り組みを進めることにより、経費の縮減に努める。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78015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139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2012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1815</xdr:rowOff>
    </xdr:from>
    <xdr:to>
      <xdr:col>78</xdr:col>
      <xdr:colOff>69850</xdr:colOff>
      <xdr:row>56</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030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1815</xdr:rowOff>
    </xdr:from>
    <xdr:to>
      <xdr:col>73</xdr:col>
      <xdr:colOff>180975</xdr:colOff>
      <xdr:row>56</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030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168020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61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27215</xdr:rowOff>
    </xdr:from>
    <xdr:to>
      <xdr:col>82</xdr:col>
      <xdr:colOff>158750</xdr:colOff>
      <xdr:row>56</xdr:row>
      <xdr:rowOff>128815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43742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122465</xdr:rowOff>
    </xdr:from>
    <xdr:to>
      <xdr:col>74</xdr:col>
      <xdr:colOff>31750</xdr:colOff>
      <xdr:row>56</xdr:row>
      <xdr:rowOff>52615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62792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補助費等にかかる経常収支比率は、類似団体の中でも高い水準であったが、その差は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ポイントと徐々に改善してきている。</a:t>
          </a:r>
        </a:p>
        <a:p>
          <a:r>
            <a:rPr kumimoji="1" lang="ja-JP" altLang="en-US" sz="1300">
              <a:latin typeface="ＭＳ Ｐゴシック" panose="020B0600070205080204" pitchFamily="50" charset="-128"/>
              <a:ea typeface="ＭＳ Ｐゴシック" panose="020B0600070205080204" pitchFamily="50" charset="-128"/>
            </a:rPr>
            <a:t>　要因としては、公営企業である市民病院事業会計への建設償還額を含む補助金額が、類似団体と比べて多いことが挙げられる。</a:t>
          </a:r>
        </a:p>
        <a:p>
          <a:r>
            <a:rPr kumimoji="1" lang="ja-JP" altLang="en-US" sz="1300">
              <a:latin typeface="ＭＳ Ｐゴシック" panose="020B0600070205080204" pitchFamily="50" charset="-128"/>
              <a:ea typeface="ＭＳ Ｐゴシック" panose="020B0600070205080204" pitchFamily="50" charset="-128"/>
            </a:rPr>
            <a:t>　今後、各種団体等への補助金を含め適正化を図っていく。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131572</xdr:rowOff>
    </xdr:from>
    <xdr:to>
      <xdr:col>82</xdr:col>
      <xdr:colOff>107950</xdr:colOff>
      <xdr:row>36</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30377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131572</xdr:rowOff>
    </xdr:from>
    <xdr:to>
      <xdr:col>78</xdr:col>
      <xdr:colOff>69850</xdr:colOff>
      <xdr:row>36</xdr:row>
      <xdr:rowOff>131572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303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131572</xdr:rowOff>
    </xdr:from>
    <xdr:to>
      <xdr:col>73</xdr:col>
      <xdr:colOff>180975</xdr:colOff>
      <xdr:row>37</xdr:row>
      <xdr:rowOff>69850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30377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69850</xdr:rowOff>
    </xdr:from>
    <xdr:to>
      <xdr:col>69</xdr:col>
      <xdr:colOff>92075</xdr:colOff>
      <xdr:row>37</xdr:row>
      <xdr:rowOff>115570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413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71137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80772</xdr:rowOff>
    </xdr:from>
    <xdr:to>
      <xdr:col>78</xdr:col>
      <xdr:colOff>120650</xdr:colOff>
      <xdr:row>37</xdr:row>
      <xdr:rowOff>10922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80772</xdr:rowOff>
    </xdr:from>
    <xdr:to>
      <xdr:col>74</xdr:col>
      <xdr:colOff>31750</xdr:colOff>
      <xdr:row>37</xdr:row>
      <xdr:rowOff>10922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151147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低くなっており、減少傾向が続いている。これは、地方債の新規発行抑制に努めていることによるが、依然として類似団体平均よりも高い水準であり、今後はさらに公共施設の老朽化に伴う更新費用等に伴う起債が必要になるため増加に転じる見込みのため、今後も引き続き財政の健全化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8889</xdr:rowOff>
    </xdr:from>
    <xdr:to>
      <xdr:col>24</xdr:col>
      <xdr:colOff>25400</xdr:colOff>
      <xdr:row>77</xdr:row>
      <xdr:rowOff>46989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2105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46989</xdr:rowOff>
    </xdr:from>
    <xdr:to>
      <xdr:col>19</xdr:col>
      <xdr:colOff>187325</xdr:colOff>
      <xdr:row>77</xdr:row>
      <xdr:rowOff>77470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2486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77470</xdr:rowOff>
    </xdr:from>
    <xdr:to>
      <xdr:col>15</xdr:col>
      <xdr:colOff>98425</xdr:colOff>
      <xdr:row>77</xdr:row>
      <xdr:rowOff>138430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2791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138430</xdr:rowOff>
    </xdr:from>
    <xdr:to>
      <xdr:col>11</xdr:col>
      <xdr:colOff>9525</xdr:colOff>
      <xdr:row>77</xdr:row>
      <xdr:rowOff>138430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340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101616</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167639</xdr:rowOff>
    </xdr:from>
    <xdr:to>
      <xdr:col>20</xdr:col>
      <xdr:colOff>38100</xdr:colOff>
      <xdr:row>77</xdr:row>
      <xdr:rowOff>97789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82566</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26670</xdr:rowOff>
    </xdr:from>
    <xdr:to>
      <xdr:col>15</xdr:col>
      <xdr:colOff>149225</xdr:colOff>
      <xdr:row>77</xdr:row>
      <xdr:rowOff>128270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87630</xdr:rowOff>
    </xdr:from>
    <xdr:to>
      <xdr:col>11</xdr:col>
      <xdr:colOff>60325</xdr:colOff>
      <xdr:row>78</xdr:row>
      <xdr:rowOff>17780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87630</xdr:rowOff>
    </xdr:from>
    <xdr:to>
      <xdr:col>6</xdr:col>
      <xdr:colOff>171450</xdr:colOff>
      <xdr:row>78</xdr:row>
      <xdr:rowOff>17780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2557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ポイント高くなっており、類似団体平均よりも高い水準である。</a:t>
          </a:r>
        </a:p>
        <a:p>
          <a:r>
            <a:rPr kumimoji="1" lang="ja-JP" altLang="en-US" sz="1300">
              <a:latin typeface="ＭＳ Ｐゴシック" panose="020B0600070205080204" pitchFamily="50" charset="-128"/>
              <a:ea typeface="ＭＳ Ｐゴシック" panose="020B0600070205080204" pitchFamily="50" charset="-128"/>
            </a:rPr>
            <a:t>　今後は高齢化率の上昇などで扶助費等の増加が見込まれるため、内部管理経費等の一層の削減を推進し、歳出の削減に努める。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62230</xdr:rowOff>
    </xdr:from>
    <xdr:to>
      <xdr:col>82</xdr:col>
      <xdr:colOff>107950</xdr:colOff>
      <xdr:row>77</xdr:row>
      <xdr:rowOff>161289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263880"/>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xdr:rowOff>
    </xdr:from>
    <xdr:to>
      <xdr:col>78</xdr:col>
      <xdr:colOff>69850</xdr:colOff>
      <xdr:row>77</xdr:row>
      <xdr:rowOff>62230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04290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xdr:rowOff>
    </xdr:from>
    <xdr:to>
      <xdr:col>73</xdr:col>
      <xdr:colOff>180975</xdr:colOff>
      <xdr:row>76</xdr:row>
      <xdr:rowOff>111761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04290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96520</xdr:rowOff>
    </xdr:from>
    <xdr:to>
      <xdr:col>69</xdr:col>
      <xdr:colOff>92075</xdr:colOff>
      <xdr:row>76</xdr:row>
      <xdr:rowOff>111761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1267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74947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113047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82566</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11430</xdr:rowOff>
    </xdr:from>
    <xdr:to>
      <xdr:col>78</xdr:col>
      <xdr:colOff>120650</xdr:colOff>
      <xdr:row>77</xdr:row>
      <xdr:rowOff>113030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97807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133350</xdr:rowOff>
    </xdr:from>
    <xdr:to>
      <xdr:col>74</xdr:col>
      <xdr:colOff>31750</xdr:colOff>
      <xdr:row>76</xdr:row>
      <xdr:rowOff>63500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60961</xdr:rowOff>
    </xdr:from>
    <xdr:to>
      <xdr:col>69</xdr:col>
      <xdr:colOff>142875</xdr:colOff>
      <xdr:row>76</xdr:row>
      <xdr:rowOff>162561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45720</xdr:rowOff>
    </xdr:from>
    <xdr:to>
      <xdr:col>65</xdr:col>
      <xdr:colOff>53975</xdr:colOff>
      <xdr:row>76</xdr:row>
      <xdr:rowOff>147320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157497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113909</xdr:rowOff>
    </xdr:from>
    <xdr:to>
      <xdr:col>29</xdr:col>
      <xdr:colOff>127000</xdr:colOff>
      <xdr:row>15</xdr:row>
      <xdr:rowOff>10787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561834"/>
          <a:ext cx="647700" cy="68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124546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10787</xdr:rowOff>
    </xdr:from>
    <xdr:to>
      <xdr:col>26</xdr:col>
      <xdr:colOff>50800</xdr:colOff>
      <xdr:row>15</xdr:row>
      <xdr:rowOff>62611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630162"/>
          <a:ext cx="698500" cy="51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109527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0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62611</xdr:rowOff>
    </xdr:from>
    <xdr:to>
      <xdr:col>22</xdr:col>
      <xdr:colOff>114300</xdr:colOff>
      <xdr:row>15</xdr:row>
      <xdr:rowOff>131191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681986"/>
          <a:ext cx="698500" cy="68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120157</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1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131191</xdr:rowOff>
    </xdr:from>
    <xdr:to>
      <xdr:col>18</xdr:col>
      <xdr:colOff>177800</xdr:colOff>
      <xdr:row>16</xdr:row>
      <xdr:rowOff>14651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750566"/>
          <a:ext cx="698500" cy="54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143862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3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11228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7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63109</xdr:rowOff>
    </xdr:from>
    <xdr:to>
      <xdr:col>29</xdr:col>
      <xdr:colOff>177800</xdr:colOff>
      <xdr:row>14</xdr:row>
      <xdr:rowOff>164709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511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79636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35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131437</xdr:rowOff>
    </xdr:from>
    <xdr:to>
      <xdr:col>26</xdr:col>
      <xdr:colOff>101600</xdr:colOff>
      <xdr:row>15</xdr:row>
      <xdr:rowOff>61587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579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71764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348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11811</xdr:rowOff>
    </xdr:from>
    <xdr:to>
      <xdr:col>22</xdr:col>
      <xdr:colOff>165100</xdr:colOff>
      <xdr:row>15</xdr:row>
      <xdr:rowOff>113411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631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123588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40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80391</xdr:rowOff>
    </xdr:from>
    <xdr:to>
      <xdr:col>19</xdr:col>
      <xdr:colOff>38100</xdr:colOff>
      <xdr:row>16</xdr:row>
      <xdr:rowOff>10541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699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20718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468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135301</xdr:rowOff>
    </xdr:from>
    <xdr:to>
      <xdr:col>15</xdr:col>
      <xdr:colOff>101600</xdr:colOff>
      <xdr:row>16</xdr:row>
      <xdr:rowOff>65451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754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75628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523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233490</xdr:rowOff>
    </xdr:from>
    <xdr:to>
      <xdr:col>29</xdr:col>
      <xdr:colOff>127000</xdr:colOff>
      <xdr:row>35</xdr:row>
      <xdr:rowOff>252844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843840"/>
          <a:ext cx="647700" cy="19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331233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98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102350</xdr:rowOff>
    </xdr:from>
    <xdr:to>
      <xdr:col>26</xdr:col>
      <xdr:colOff>50800</xdr:colOff>
      <xdr:row>35</xdr:row>
      <xdr:rowOff>252844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712700"/>
          <a:ext cx="698500" cy="150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260214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27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102350</xdr:rowOff>
    </xdr:from>
    <xdr:to>
      <xdr:col>22</xdr:col>
      <xdr:colOff>114300</xdr:colOff>
      <xdr:row>35</xdr:row>
      <xdr:rowOff>150926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12700"/>
          <a:ext cx="698500" cy="48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252951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150926</xdr:rowOff>
    </xdr:from>
    <xdr:to>
      <xdr:col>18</xdr:col>
      <xdr:colOff>177800</xdr:colOff>
      <xdr:row>35</xdr:row>
      <xdr:rowOff>183655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61276"/>
          <a:ext cx="698500" cy="32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307243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315777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182690</xdr:rowOff>
    </xdr:from>
    <xdr:to>
      <xdr:col>29</xdr:col>
      <xdr:colOff>177800</xdr:colOff>
      <xdr:row>35</xdr:row>
      <xdr:rowOff>284290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93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154767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6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202044</xdr:rowOff>
    </xdr:from>
    <xdr:to>
      <xdr:col>26</xdr:col>
      <xdr:colOff>101600</xdr:colOff>
      <xdr:row>35</xdr:row>
      <xdr:rowOff>303644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12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288421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9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51550</xdr:rowOff>
    </xdr:from>
    <xdr:to>
      <xdr:col>22</xdr:col>
      <xdr:colOff>165100</xdr:colOff>
      <xdr:row>35</xdr:row>
      <xdr:rowOff>153150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61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163326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30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100126</xdr:rowOff>
    </xdr:from>
    <xdr:to>
      <xdr:col>19</xdr:col>
      <xdr:colOff>38100</xdr:colOff>
      <xdr:row>35</xdr:row>
      <xdr:rowOff>201726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10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211903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7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132855</xdr:rowOff>
    </xdr:from>
    <xdr:to>
      <xdr:col>15</xdr:col>
      <xdr:colOff>101600</xdr:colOff>
      <xdr:row>35</xdr:row>
      <xdr:rowOff>234455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43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244632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51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107,208
105,921
210.32
42,332,791
41,450,132
472,130
23,684,394
29,190,966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114828</xdr:rowOff>
    </xdr:from>
    <xdr:to>
      <xdr:col>24</xdr:col>
      <xdr:colOff>63500</xdr:colOff>
      <xdr:row>34</xdr:row>
      <xdr:rowOff>6152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772678"/>
          <a:ext cx="838200" cy="6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52240</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52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6152</xdr:rowOff>
    </xdr:from>
    <xdr:to>
      <xdr:col>19</xdr:col>
      <xdr:colOff>177800</xdr:colOff>
      <xdr:row>34</xdr:row>
      <xdr:rowOff>63645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835452"/>
          <a:ext cx="889000" cy="5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13057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63645</xdr:rowOff>
    </xdr:from>
    <xdr:to>
      <xdr:col>15</xdr:col>
      <xdr:colOff>50800</xdr:colOff>
      <xdr:row>34</xdr:row>
      <xdr:rowOff>131036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892945"/>
          <a:ext cx="889000" cy="6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21127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131036</xdr:rowOff>
    </xdr:from>
    <xdr:to>
      <xdr:col>10</xdr:col>
      <xdr:colOff>114300</xdr:colOff>
      <xdr:row>35</xdr:row>
      <xdr:rowOff>146101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960336"/>
          <a:ext cx="889000" cy="18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37975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138925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1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64028</xdr:rowOff>
    </xdr:from>
    <xdr:to>
      <xdr:col>24</xdr:col>
      <xdr:colOff>114300</xdr:colOff>
      <xdr:row>33</xdr:row>
      <xdr:rowOff>165628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7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86905</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57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126802</xdr:rowOff>
    </xdr:from>
    <xdr:to>
      <xdr:col>20</xdr:col>
      <xdr:colOff>38100</xdr:colOff>
      <xdr:row>34</xdr:row>
      <xdr:rowOff>56952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78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73479</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55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12845</xdr:rowOff>
    </xdr:from>
    <xdr:to>
      <xdr:col>15</xdr:col>
      <xdr:colOff>101600</xdr:colOff>
      <xdr:row>34</xdr:row>
      <xdr:rowOff>114445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84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130972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61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80236</xdr:rowOff>
    </xdr:from>
    <xdr:to>
      <xdr:col>10</xdr:col>
      <xdr:colOff>165100</xdr:colOff>
      <xdr:row>35</xdr:row>
      <xdr:rowOff>10386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90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26913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68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95301</xdr:rowOff>
    </xdr:from>
    <xdr:to>
      <xdr:col>6</xdr:col>
      <xdr:colOff>38100</xdr:colOff>
      <xdr:row>36</xdr:row>
      <xdr:rowOff>25451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09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41978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87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22037</xdr:rowOff>
    </xdr:from>
    <xdr:to>
      <xdr:col>24</xdr:col>
      <xdr:colOff>63500</xdr:colOff>
      <xdr:row>57</xdr:row>
      <xdr:rowOff>38398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94687"/>
          <a:ext cx="838200" cy="1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6327</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7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22037</xdr:rowOff>
    </xdr:from>
    <xdr:to>
      <xdr:col>19</xdr:col>
      <xdr:colOff>177800</xdr:colOff>
      <xdr:row>57</xdr:row>
      <xdr:rowOff>99826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94687"/>
          <a:ext cx="889000" cy="7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43088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99826</xdr:rowOff>
    </xdr:from>
    <xdr:to>
      <xdr:col>15</xdr:col>
      <xdr:colOff>50800</xdr:colOff>
      <xdr:row>58</xdr:row>
      <xdr:rowOff>33531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72476"/>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109643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29531</xdr:rowOff>
    </xdr:from>
    <xdr:to>
      <xdr:col>10</xdr:col>
      <xdr:colOff>114300</xdr:colOff>
      <xdr:row>58</xdr:row>
      <xdr:rowOff>33531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73631"/>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44198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69671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159048</xdr:rowOff>
    </xdr:from>
    <xdr:to>
      <xdr:col>24</xdr:col>
      <xdr:colOff>114300</xdr:colOff>
      <xdr:row>57</xdr:row>
      <xdr:rowOff>89198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6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137475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3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142687</xdr:rowOff>
    </xdr:from>
    <xdr:to>
      <xdr:col>20</xdr:col>
      <xdr:colOff>38100</xdr:colOff>
      <xdr:row>57</xdr:row>
      <xdr:rowOff>72837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4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63964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3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49026</xdr:rowOff>
    </xdr:from>
    <xdr:to>
      <xdr:col>15</xdr:col>
      <xdr:colOff>101600</xdr:colOff>
      <xdr:row>57</xdr:row>
      <xdr:rowOff>150626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2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141753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1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154181</xdr:rowOff>
    </xdr:from>
    <xdr:to>
      <xdr:col>10</xdr:col>
      <xdr:colOff>165100</xdr:colOff>
      <xdr:row>58</xdr:row>
      <xdr:rowOff>84331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2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75458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1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150181</xdr:rowOff>
    </xdr:from>
    <xdr:to>
      <xdr:col>6</xdr:col>
      <xdr:colOff>38100</xdr:colOff>
      <xdr:row>58</xdr:row>
      <xdr:rowOff>80331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2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71458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1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60147</xdr:rowOff>
    </xdr:from>
    <xdr:to>
      <xdr:col>24</xdr:col>
      <xdr:colOff>63500</xdr:colOff>
      <xdr:row>77</xdr:row>
      <xdr:rowOff>83635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61797"/>
          <a:ext cx="838200" cy="2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106119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4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82950</xdr:rowOff>
    </xdr:from>
    <xdr:to>
      <xdr:col>19</xdr:col>
      <xdr:colOff>177800</xdr:colOff>
      <xdr:row>77</xdr:row>
      <xdr:rowOff>83635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84600"/>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38092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74206</xdr:rowOff>
    </xdr:from>
    <xdr:to>
      <xdr:col>15</xdr:col>
      <xdr:colOff>50800</xdr:colOff>
      <xdr:row>77</xdr:row>
      <xdr:rowOff>82950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75856"/>
          <a:ext cx="889000" cy="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41921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57975</xdr:rowOff>
    </xdr:from>
    <xdr:to>
      <xdr:col>10</xdr:col>
      <xdr:colOff>114300</xdr:colOff>
      <xdr:row>77</xdr:row>
      <xdr:rowOff>74206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59625"/>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59580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71182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9347</xdr:rowOff>
    </xdr:from>
    <xdr:to>
      <xdr:col>24</xdr:col>
      <xdr:colOff>114300</xdr:colOff>
      <xdr:row>77</xdr:row>
      <xdr:rowOff>110947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1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95724</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32835</xdr:rowOff>
    </xdr:from>
    <xdr:to>
      <xdr:col>20</xdr:col>
      <xdr:colOff>38100</xdr:colOff>
      <xdr:row>77</xdr:row>
      <xdr:rowOff>134435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3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125562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27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32150</xdr:rowOff>
    </xdr:from>
    <xdr:to>
      <xdr:col>15</xdr:col>
      <xdr:colOff>101600</xdr:colOff>
      <xdr:row>77</xdr:row>
      <xdr:rowOff>133750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3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124877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2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23406</xdr:rowOff>
    </xdr:from>
    <xdr:to>
      <xdr:col>10</xdr:col>
      <xdr:colOff>165100</xdr:colOff>
      <xdr:row>77</xdr:row>
      <xdr:rowOff>125006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2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116133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1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7175</xdr:rowOff>
    </xdr:from>
    <xdr:to>
      <xdr:col>6</xdr:col>
      <xdr:colOff>38100</xdr:colOff>
      <xdr:row>77</xdr:row>
      <xdr:rowOff>108775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0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99902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0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49440</xdr:rowOff>
    </xdr:from>
    <xdr:to>
      <xdr:col>24</xdr:col>
      <xdr:colOff>63500</xdr:colOff>
      <xdr:row>97</xdr:row>
      <xdr:rowOff>83488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680090"/>
          <a:ext cx="838200" cy="3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35828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52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25057</xdr:rowOff>
    </xdr:from>
    <xdr:to>
      <xdr:col>19</xdr:col>
      <xdr:colOff>177800</xdr:colOff>
      <xdr:row>97</xdr:row>
      <xdr:rowOff>83488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655707"/>
          <a:ext cx="889000" cy="5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29884</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25057</xdr:rowOff>
    </xdr:from>
    <xdr:to>
      <xdr:col>15</xdr:col>
      <xdr:colOff>50800</xdr:colOff>
      <xdr:row>98</xdr:row>
      <xdr:rowOff>5961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655707"/>
          <a:ext cx="889000" cy="15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121257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5961</xdr:rowOff>
    </xdr:from>
    <xdr:to>
      <xdr:col>10</xdr:col>
      <xdr:colOff>114300</xdr:colOff>
      <xdr:row>98</xdr:row>
      <xdr:rowOff>38033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808061"/>
          <a:ext cx="889000" cy="3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4198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20048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170090</xdr:rowOff>
    </xdr:from>
    <xdr:to>
      <xdr:col>24</xdr:col>
      <xdr:colOff>114300</xdr:colOff>
      <xdr:row>97</xdr:row>
      <xdr:rowOff>100240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62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85017</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54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32688</xdr:rowOff>
    </xdr:from>
    <xdr:to>
      <xdr:col>20</xdr:col>
      <xdr:colOff>38100</xdr:colOff>
      <xdr:row>97</xdr:row>
      <xdr:rowOff>134288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66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125415</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75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145707</xdr:rowOff>
    </xdr:from>
    <xdr:to>
      <xdr:col>15</xdr:col>
      <xdr:colOff>101600</xdr:colOff>
      <xdr:row>97</xdr:row>
      <xdr:rowOff>75857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60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66984</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69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126611</xdr:rowOff>
    </xdr:from>
    <xdr:to>
      <xdr:col>10</xdr:col>
      <xdr:colOff>165100</xdr:colOff>
      <xdr:row>98</xdr:row>
      <xdr:rowOff>56761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75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47888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84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158683</xdr:rowOff>
    </xdr:from>
    <xdr:to>
      <xdr:col>6</xdr:col>
      <xdr:colOff>38100</xdr:colOff>
      <xdr:row>98</xdr:row>
      <xdr:rowOff>88833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8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79960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8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14381"/>
          <a:ext cx="1270" cy="133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5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8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1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156780</xdr:rowOff>
    </xdr:from>
    <xdr:to>
      <xdr:col>55</xdr:col>
      <xdr:colOff>0</xdr:colOff>
      <xdr:row>37</xdr:row>
      <xdr:rowOff>26750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328980"/>
          <a:ext cx="838200" cy="4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76137</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76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156780</xdr:rowOff>
    </xdr:from>
    <xdr:to>
      <xdr:col>50</xdr:col>
      <xdr:colOff>114300</xdr:colOff>
      <xdr:row>37</xdr:row>
      <xdr:rowOff>28524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28980"/>
          <a:ext cx="889000" cy="4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153741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79132</xdr:rowOff>
    </xdr:from>
    <xdr:to>
      <xdr:col>45</xdr:col>
      <xdr:colOff>177800</xdr:colOff>
      <xdr:row>37</xdr:row>
      <xdr:rowOff>28524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222632"/>
          <a:ext cx="889000" cy="1149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20391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79132</xdr:rowOff>
    </xdr:from>
    <xdr:to>
      <xdr:col>41</xdr:col>
      <xdr:colOff>50800</xdr:colOff>
      <xdr:row>37</xdr:row>
      <xdr:rowOff>61247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222632"/>
          <a:ext cx="889000" cy="118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13527</xdr:rowOff>
    </xdr:from>
    <xdr:to>
      <xdr:col>41</xdr:col>
      <xdr:colOff>101600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147574</xdr:rowOff>
    </xdr:from>
    <xdr:to>
      <xdr:col>36</xdr:col>
      <xdr:colOff>165100</xdr:colOff>
      <xdr:row>37</xdr:row>
      <xdr:rowOff>77724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94251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147400</xdr:rowOff>
    </xdr:from>
    <xdr:to>
      <xdr:col>55</xdr:col>
      <xdr:colOff>50800</xdr:colOff>
      <xdr:row>37</xdr:row>
      <xdr:rowOff>77550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1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125827</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9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105980</xdr:rowOff>
    </xdr:from>
    <xdr:to>
      <xdr:col>50</xdr:col>
      <xdr:colOff>165100</xdr:colOff>
      <xdr:row>37</xdr:row>
      <xdr:rowOff>36130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7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27257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37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149174</xdr:rowOff>
    </xdr:from>
    <xdr:to>
      <xdr:col>46</xdr:col>
      <xdr:colOff>38100</xdr:colOff>
      <xdr:row>37</xdr:row>
      <xdr:rowOff>79324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2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70451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1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28332</xdr:rowOff>
    </xdr:from>
    <xdr:to>
      <xdr:col>41</xdr:col>
      <xdr:colOff>101600</xdr:colOff>
      <xdr:row>30</xdr:row>
      <xdr:rowOff>129932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17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121059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264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10447</xdr:rowOff>
    </xdr:from>
    <xdr:to>
      <xdr:col>36</xdr:col>
      <xdr:colOff>165100</xdr:colOff>
      <xdr:row>37</xdr:row>
      <xdr:rowOff>112047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5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103174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446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145504</xdr:rowOff>
    </xdr:from>
    <xdr:to>
      <xdr:col>55</xdr:col>
      <xdr:colOff>0</xdr:colOff>
      <xdr:row>57</xdr:row>
      <xdr:rowOff>10261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746704"/>
          <a:ext cx="838200" cy="3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136097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394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141795</xdr:rowOff>
    </xdr:from>
    <xdr:to>
      <xdr:col>50</xdr:col>
      <xdr:colOff>114300</xdr:colOff>
      <xdr:row>57</xdr:row>
      <xdr:rowOff>10261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742995"/>
          <a:ext cx="889000" cy="3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93730</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3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141795</xdr:rowOff>
    </xdr:from>
    <xdr:to>
      <xdr:col>45</xdr:col>
      <xdr:colOff>177800</xdr:colOff>
      <xdr:row>57</xdr:row>
      <xdr:rowOff>34925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742995"/>
          <a:ext cx="889000" cy="6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67898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32182</xdr:rowOff>
    </xdr:from>
    <xdr:to>
      <xdr:col>41</xdr:col>
      <xdr:colOff>50800</xdr:colOff>
      <xdr:row>57</xdr:row>
      <xdr:rowOff>34925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804832"/>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65282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82110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34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94704</xdr:rowOff>
    </xdr:from>
    <xdr:to>
      <xdr:col>55</xdr:col>
      <xdr:colOff>50800</xdr:colOff>
      <xdr:row>57</xdr:row>
      <xdr:rowOff>24854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69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73131</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7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130911</xdr:rowOff>
    </xdr:from>
    <xdr:to>
      <xdr:col>50</xdr:col>
      <xdr:colOff>165100</xdr:colOff>
      <xdr:row>57</xdr:row>
      <xdr:rowOff>61061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73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52188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82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90995</xdr:rowOff>
    </xdr:from>
    <xdr:to>
      <xdr:col>46</xdr:col>
      <xdr:colOff>38100</xdr:colOff>
      <xdr:row>57</xdr:row>
      <xdr:rowOff>21145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69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12272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78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155575</xdr:rowOff>
    </xdr:from>
    <xdr:to>
      <xdr:col>41</xdr:col>
      <xdr:colOff>101600</xdr:colOff>
      <xdr:row>57</xdr:row>
      <xdr:rowOff>85725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5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76852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84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152832</xdr:rowOff>
    </xdr:from>
    <xdr:to>
      <xdr:col>36</xdr:col>
      <xdr:colOff>165100</xdr:colOff>
      <xdr:row>57</xdr:row>
      <xdr:rowOff>82982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5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74109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84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62959</xdr:rowOff>
    </xdr:from>
    <xdr:to>
      <xdr:col>55</xdr:col>
      <xdr:colOff>0</xdr:colOff>
      <xdr:row>78</xdr:row>
      <xdr:rowOff>65954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264609"/>
          <a:ext cx="838200" cy="17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25571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05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65954</xdr:rowOff>
    </xdr:from>
    <xdr:to>
      <xdr:col>50</xdr:col>
      <xdr:colOff>114300</xdr:colOff>
      <xdr:row>78</xdr:row>
      <xdr:rowOff>75898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439054"/>
          <a:ext cx="889000" cy="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117781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61427</xdr:rowOff>
    </xdr:from>
    <xdr:to>
      <xdr:col>45</xdr:col>
      <xdr:colOff>177800</xdr:colOff>
      <xdr:row>78</xdr:row>
      <xdr:rowOff>75898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434527"/>
          <a:ext cx="889000" cy="1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61427</xdr:rowOff>
    </xdr:from>
    <xdr:to>
      <xdr:col>41</xdr:col>
      <xdr:colOff>50800</xdr:colOff>
      <xdr:row>78</xdr:row>
      <xdr:rowOff>118349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434527"/>
          <a:ext cx="889000" cy="5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61089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106283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12159</xdr:rowOff>
    </xdr:from>
    <xdr:to>
      <xdr:col>55</xdr:col>
      <xdr:colOff>50800</xdr:colOff>
      <xdr:row>77</xdr:row>
      <xdr:rowOff>113759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21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162036</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19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15154</xdr:rowOff>
    </xdr:from>
    <xdr:to>
      <xdr:col>50</xdr:col>
      <xdr:colOff>165100</xdr:colOff>
      <xdr:row>78</xdr:row>
      <xdr:rowOff>116754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3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107881</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48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25098</xdr:rowOff>
    </xdr:from>
    <xdr:to>
      <xdr:col>46</xdr:col>
      <xdr:colOff>38100</xdr:colOff>
      <xdr:row>78</xdr:row>
      <xdr:rowOff>126698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9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117825</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49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10627</xdr:rowOff>
    </xdr:from>
    <xdr:to>
      <xdr:col>41</xdr:col>
      <xdr:colOff>101600</xdr:colOff>
      <xdr:row>78</xdr:row>
      <xdr:rowOff>112227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8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103354</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476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67549</xdr:rowOff>
    </xdr:from>
    <xdr:to>
      <xdr:col>36</xdr:col>
      <xdr:colOff>165100</xdr:colOff>
      <xdr:row>78</xdr:row>
      <xdr:rowOff>169149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44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160276</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3017" y="13533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130594</xdr:rowOff>
    </xdr:from>
    <xdr:to>
      <xdr:col>55</xdr:col>
      <xdr:colOff>0</xdr:colOff>
      <xdr:row>97</xdr:row>
      <xdr:rowOff>84626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589794"/>
          <a:ext cx="838200" cy="12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64685</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5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68814</xdr:rowOff>
    </xdr:from>
    <xdr:to>
      <xdr:col>50</xdr:col>
      <xdr:colOff>114300</xdr:colOff>
      <xdr:row>96</xdr:row>
      <xdr:rowOff>130594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528014"/>
          <a:ext cx="889000" cy="6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9205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63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68814</xdr:rowOff>
    </xdr:from>
    <xdr:to>
      <xdr:col>45</xdr:col>
      <xdr:colOff>177800</xdr:colOff>
      <xdr:row>96</xdr:row>
      <xdr:rowOff>127070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528014"/>
          <a:ext cx="889000" cy="5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166540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62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93884</xdr:rowOff>
    </xdr:from>
    <xdr:to>
      <xdr:col>41</xdr:col>
      <xdr:colOff>50800</xdr:colOff>
      <xdr:row>96</xdr:row>
      <xdr:rowOff>127070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553084"/>
          <a:ext cx="889000" cy="3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64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25113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6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33826</xdr:rowOff>
    </xdr:from>
    <xdr:to>
      <xdr:col>55</xdr:col>
      <xdr:colOff>50800</xdr:colOff>
      <xdr:row>97</xdr:row>
      <xdr:rowOff>135426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66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12253</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64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79794</xdr:rowOff>
    </xdr:from>
    <xdr:to>
      <xdr:col>50</xdr:col>
      <xdr:colOff>165100</xdr:colOff>
      <xdr:row>97</xdr:row>
      <xdr:rowOff>9944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53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26471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31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18014</xdr:rowOff>
    </xdr:from>
    <xdr:to>
      <xdr:col>46</xdr:col>
      <xdr:colOff>38100</xdr:colOff>
      <xdr:row>96</xdr:row>
      <xdr:rowOff>119614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4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136141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25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76270</xdr:rowOff>
    </xdr:from>
    <xdr:to>
      <xdr:col>41</xdr:col>
      <xdr:colOff>101600</xdr:colOff>
      <xdr:row>97</xdr:row>
      <xdr:rowOff>6420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53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22947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43084</xdr:rowOff>
    </xdr:from>
    <xdr:to>
      <xdr:col>36</xdr:col>
      <xdr:colOff>165100</xdr:colOff>
      <xdr:row>96</xdr:row>
      <xdr:rowOff>144684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50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161211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27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159130</xdr:rowOff>
    </xdr:from>
    <xdr:ext cx="378565"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02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93871</xdr:rowOff>
    </xdr:from>
    <xdr:to>
      <xdr:col>81</xdr:col>
      <xdr:colOff>50800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80421"/>
          <a:ext cx="889000"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93871</xdr:rowOff>
    </xdr:from>
    <xdr:to>
      <xdr:col>76</xdr:col>
      <xdr:colOff>114300</xdr:colOff>
      <xdr:row>39</xdr:row>
      <xdr:rowOff>96919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780421"/>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14079</xdr:rowOff>
    </xdr:from>
    <xdr:to>
      <xdr:col>71</xdr:col>
      <xdr:colOff>177800</xdr:colOff>
      <xdr:row>39</xdr:row>
      <xdr:rowOff>96919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529179"/>
          <a:ext cx="889000" cy="25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2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53429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39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9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4190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69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43071</xdr:rowOff>
    </xdr:from>
    <xdr:to>
      <xdr:col>76</xdr:col>
      <xdr:colOff>165100</xdr:colOff>
      <xdr:row>39</xdr:row>
      <xdr:rowOff>144671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2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135798</xdr:rowOff>
    </xdr:from>
    <xdr:ext cx="313932"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35333" y="68223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46119</xdr:rowOff>
    </xdr:from>
    <xdr:to>
      <xdr:col>72</xdr:col>
      <xdr:colOff>38100</xdr:colOff>
      <xdr:row>39</xdr:row>
      <xdr:rowOff>147719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3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138846</xdr:rowOff>
    </xdr:from>
    <xdr:ext cx="313932"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46333" y="6825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134729</xdr:rowOff>
    </xdr:from>
    <xdr:to>
      <xdr:col>67</xdr:col>
      <xdr:colOff>101600</xdr:colOff>
      <xdr:row>38</xdr:row>
      <xdr:rowOff>64879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47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81406</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79428" y="6253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98628</xdr:rowOff>
    </xdr:from>
    <xdr:to>
      <xdr:col>85</xdr:col>
      <xdr:colOff>127000</xdr:colOff>
      <xdr:row>75</xdr:row>
      <xdr:rowOff>107410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2957378"/>
          <a:ext cx="838200" cy="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53370</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740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80055</xdr:rowOff>
    </xdr:from>
    <xdr:to>
      <xdr:col>81</xdr:col>
      <xdr:colOff>50800</xdr:colOff>
      <xdr:row>75</xdr:row>
      <xdr:rowOff>98628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2938805"/>
          <a:ext cx="889000" cy="1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138580</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70186</xdr:rowOff>
    </xdr:from>
    <xdr:to>
      <xdr:col>76</xdr:col>
      <xdr:colOff>114300</xdr:colOff>
      <xdr:row>75</xdr:row>
      <xdr:rowOff>80055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703300" y="12928936"/>
          <a:ext cx="889000" cy="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123525</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70186</xdr:rowOff>
    </xdr:from>
    <xdr:to>
      <xdr:col>71</xdr:col>
      <xdr:colOff>177800</xdr:colOff>
      <xdr:row>75</xdr:row>
      <xdr:rowOff>74606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2928936"/>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159968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167034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02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56610</xdr:rowOff>
    </xdr:from>
    <xdr:to>
      <xdr:col>85</xdr:col>
      <xdr:colOff>177800</xdr:colOff>
      <xdr:row>75</xdr:row>
      <xdr:rowOff>158210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91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35037</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89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47828</xdr:rowOff>
    </xdr:from>
    <xdr:to>
      <xdr:col>81</xdr:col>
      <xdr:colOff>101600</xdr:colOff>
      <xdr:row>75</xdr:row>
      <xdr:rowOff>149428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90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140555</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299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29255</xdr:rowOff>
    </xdr:from>
    <xdr:to>
      <xdr:col>76</xdr:col>
      <xdr:colOff>165100</xdr:colOff>
      <xdr:row>75</xdr:row>
      <xdr:rowOff>130855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88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147382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266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19386</xdr:rowOff>
    </xdr:from>
    <xdr:to>
      <xdr:col>72</xdr:col>
      <xdr:colOff>38100</xdr:colOff>
      <xdr:row>75</xdr:row>
      <xdr:rowOff>120986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287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137513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265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23806</xdr:rowOff>
    </xdr:from>
    <xdr:to>
      <xdr:col>67</xdr:col>
      <xdr:colOff>101600</xdr:colOff>
      <xdr:row>75</xdr:row>
      <xdr:rowOff>125406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28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141933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265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130243</xdr:rowOff>
    </xdr:from>
    <xdr:to>
      <xdr:col>85</xdr:col>
      <xdr:colOff>127000</xdr:colOff>
      <xdr:row>98</xdr:row>
      <xdr:rowOff>140463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932343"/>
          <a:ext cx="838200" cy="1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20238</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50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130243</xdr:rowOff>
    </xdr:from>
    <xdr:to>
      <xdr:col>81</xdr:col>
      <xdr:colOff>50800</xdr:colOff>
      <xdr:row>98</xdr:row>
      <xdr:rowOff>141811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932343"/>
          <a:ext cx="889000" cy="1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116936</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141811</xdr:rowOff>
    </xdr:from>
    <xdr:to>
      <xdr:col>76</xdr:col>
      <xdr:colOff>114300</xdr:colOff>
      <xdr:row>98</xdr:row>
      <xdr:rowOff>148234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943911"/>
          <a:ext cx="8890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118346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148234</xdr:rowOff>
    </xdr:from>
    <xdr:to>
      <xdr:col>71</xdr:col>
      <xdr:colOff>177800</xdr:colOff>
      <xdr:row>98</xdr:row>
      <xdr:rowOff>149941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950334"/>
          <a:ext cx="889000" cy="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9349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63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8748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63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89663</xdr:rowOff>
    </xdr:from>
    <xdr:to>
      <xdr:col>85</xdr:col>
      <xdr:colOff>177800</xdr:colOff>
      <xdr:row>99</xdr:row>
      <xdr:rowOff>19813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4590</xdr:rowOff>
    </xdr:from>
    <xdr:ext cx="469744"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80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79443</xdr:rowOff>
    </xdr:from>
    <xdr:to>
      <xdr:col>81</xdr:col>
      <xdr:colOff>101600</xdr:colOff>
      <xdr:row>99</xdr:row>
      <xdr:rowOff>9593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8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720</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7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91011</xdr:rowOff>
    </xdr:from>
    <xdr:to>
      <xdr:col>76</xdr:col>
      <xdr:colOff>165100</xdr:colOff>
      <xdr:row>99</xdr:row>
      <xdr:rowOff>21161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9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12288</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57428" y="1698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97434</xdr:rowOff>
    </xdr:from>
    <xdr:to>
      <xdr:col>72</xdr:col>
      <xdr:colOff>38100</xdr:colOff>
      <xdr:row>99</xdr:row>
      <xdr:rowOff>27584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9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18711</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6992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99141</xdr:rowOff>
    </xdr:from>
    <xdr:to>
      <xdr:col>67</xdr:col>
      <xdr:colOff>101600</xdr:colOff>
      <xdr:row>99</xdr:row>
      <xdr:rowOff>29291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90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20418</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99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80589</xdr:rowOff>
    </xdr:from>
    <xdr:ext cx="378565"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2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30842</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4017" y="6374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10105</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5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166859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3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35250</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7912</xdr:rowOff>
    </xdr:from>
    <xdr:to>
      <xdr:col>116</xdr:col>
      <xdr:colOff>63500</xdr:colOff>
      <xdr:row>59</xdr:row>
      <xdr:rowOff>8579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123462"/>
          <a:ext cx="8382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111530</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84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7131</xdr:rowOff>
    </xdr:from>
    <xdr:to>
      <xdr:col>111</xdr:col>
      <xdr:colOff>177800</xdr:colOff>
      <xdr:row>59</xdr:row>
      <xdr:rowOff>8579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22681"/>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6179</xdr:rowOff>
    </xdr:from>
    <xdr:to>
      <xdr:col>107</xdr:col>
      <xdr:colOff>50800</xdr:colOff>
      <xdr:row>59</xdr:row>
      <xdr:rowOff>7131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21729"/>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27481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6179</xdr:rowOff>
    </xdr:from>
    <xdr:to>
      <xdr:col>102</xdr:col>
      <xdr:colOff>114300</xdr:colOff>
      <xdr:row>59</xdr:row>
      <xdr:rowOff>6426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121729"/>
          <a:ext cx="8890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29176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128562</xdr:rowOff>
    </xdr:from>
    <xdr:to>
      <xdr:col>116</xdr:col>
      <xdr:colOff>114300</xdr:colOff>
      <xdr:row>59</xdr:row>
      <xdr:rowOff>58712</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7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67079</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1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129229</xdr:rowOff>
    </xdr:from>
    <xdr:to>
      <xdr:col>112</xdr:col>
      <xdr:colOff>38100</xdr:colOff>
      <xdr:row>59</xdr:row>
      <xdr:rowOff>59379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7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50506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166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127781</xdr:rowOff>
    </xdr:from>
    <xdr:to>
      <xdr:col>107</xdr:col>
      <xdr:colOff>101600</xdr:colOff>
      <xdr:row>59</xdr:row>
      <xdr:rowOff>57931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7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49058</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164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126829</xdr:rowOff>
    </xdr:from>
    <xdr:to>
      <xdr:col>102</xdr:col>
      <xdr:colOff>165100</xdr:colOff>
      <xdr:row>59</xdr:row>
      <xdr:rowOff>56979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7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48106</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163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127076</xdr:rowOff>
    </xdr:from>
    <xdr:to>
      <xdr:col>98</xdr:col>
      <xdr:colOff>38100</xdr:colOff>
      <xdr:row>59</xdr:row>
      <xdr:rowOff>57226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7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48353</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16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123622</xdr:rowOff>
    </xdr:from>
    <xdr:to>
      <xdr:col>116</xdr:col>
      <xdr:colOff>63500</xdr:colOff>
      <xdr:row>77</xdr:row>
      <xdr:rowOff>21819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153822"/>
          <a:ext cx="838200" cy="6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141914</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57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21819</xdr:rowOff>
    </xdr:from>
    <xdr:to>
      <xdr:col>111</xdr:col>
      <xdr:colOff>177800</xdr:colOff>
      <xdr:row>77</xdr:row>
      <xdr:rowOff>30962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223469"/>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138752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65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30962</xdr:rowOff>
    </xdr:from>
    <xdr:to>
      <xdr:col>107</xdr:col>
      <xdr:colOff>50800</xdr:colOff>
      <xdr:row>77</xdr:row>
      <xdr:rowOff>76036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232612"/>
          <a:ext cx="889000" cy="4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14279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76036</xdr:rowOff>
    </xdr:from>
    <xdr:to>
      <xdr:col>102</xdr:col>
      <xdr:colOff>114300</xdr:colOff>
      <xdr:row>77</xdr:row>
      <xdr:rowOff>106248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277686"/>
          <a:ext cx="889000" cy="3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16527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96652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72822</xdr:rowOff>
    </xdr:from>
    <xdr:to>
      <xdr:col>116</xdr:col>
      <xdr:colOff>114300</xdr:colOff>
      <xdr:row>77</xdr:row>
      <xdr:rowOff>2972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10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51249</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08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142469</xdr:rowOff>
    </xdr:from>
    <xdr:to>
      <xdr:col>112</xdr:col>
      <xdr:colOff>38100</xdr:colOff>
      <xdr:row>77</xdr:row>
      <xdr:rowOff>72619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17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63746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26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151612</xdr:rowOff>
    </xdr:from>
    <xdr:to>
      <xdr:col>107</xdr:col>
      <xdr:colOff>101600</xdr:colOff>
      <xdr:row>77</xdr:row>
      <xdr:rowOff>81762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18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72889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27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25236</xdr:rowOff>
    </xdr:from>
    <xdr:to>
      <xdr:col>102</xdr:col>
      <xdr:colOff>165100</xdr:colOff>
      <xdr:row>77</xdr:row>
      <xdr:rowOff>126836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22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117963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31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55448</xdr:rowOff>
    </xdr:from>
    <xdr:to>
      <xdr:col>98</xdr:col>
      <xdr:colOff>38100</xdr:colOff>
      <xdr:row>77</xdr:row>
      <xdr:rowOff>157048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25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148175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34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386,633</a:t>
          </a:r>
          <a:r>
            <a:rPr kumimoji="1" lang="ja-JP" altLang="en-US" sz="1300">
              <a:latin typeface="ＭＳ Ｐゴシック" panose="020B0600070205080204" pitchFamily="50" charset="-128"/>
              <a:ea typeface="ＭＳ Ｐゴシック" panose="020B0600070205080204" pitchFamily="50" charset="-128"/>
            </a:rPr>
            <a:t>円となっている。このうち、扶助費及び繰出金は、類似団体平均と比べて低い水準にあるが、今後高齢化率の上昇に伴い増加傾向が見込まれる。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兵庫県三田市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107,208
105,921
210.32
42,332,791
41,450,132
472,130
23,684,394
29,190,966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111506</xdr:rowOff>
    </xdr:from>
    <xdr:to>
      <xdr:col>24</xdr:col>
      <xdr:colOff>63500</xdr:colOff>
      <xdr:row>32</xdr:row>
      <xdr:rowOff>148082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59790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5605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34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148082</xdr:rowOff>
    </xdr:from>
    <xdr:to>
      <xdr:col>19</xdr:col>
      <xdr:colOff>177800</xdr:colOff>
      <xdr:row>33</xdr:row>
      <xdr:rowOff>38354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3448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144289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38354</xdr:rowOff>
    </xdr:from>
    <xdr:to>
      <xdr:col>15</xdr:col>
      <xdr:colOff>50800</xdr:colOff>
      <xdr:row>33</xdr:row>
      <xdr:rowOff>56642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962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130573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41402</xdr:rowOff>
    </xdr:from>
    <xdr:to>
      <xdr:col>10</xdr:col>
      <xdr:colOff>114300</xdr:colOff>
      <xdr:row>33</xdr:row>
      <xdr:rowOff>56642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99252"/>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137431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93997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60706</xdr:rowOff>
    </xdr:from>
    <xdr:to>
      <xdr:col>24</xdr:col>
      <xdr:colOff>114300</xdr:colOff>
      <xdr:row>32</xdr:row>
      <xdr:rowOff>162306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4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83583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9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97282</xdr:rowOff>
    </xdr:from>
    <xdr:to>
      <xdr:col>20</xdr:col>
      <xdr:colOff>38100</xdr:colOff>
      <xdr:row>33</xdr:row>
      <xdr:rowOff>27432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8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43959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5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159004</xdr:rowOff>
    </xdr:from>
    <xdr:to>
      <xdr:col>15</xdr:col>
      <xdr:colOff>101600</xdr:colOff>
      <xdr:row>33</xdr:row>
      <xdr:rowOff>89154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4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105681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5842</xdr:rowOff>
    </xdr:from>
    <xdr:to>
      <xdr:col>10</xdr:col>
      <xdr:colOff>165100</xdr:colOff>
      <xdr:row>33</xdr:row>
      <xdr:rowOff>107442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123969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3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162052</xdr:rowOff>
    </xdr:from>
    <xdr:to>
      <xdr:col>6</xdr:col>
      <xdr:colOff>38100</xdr:colOff>
      <xdr:row>33</xdr:row>
      <xdr:rowOff>92202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4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108729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2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69679</xdr:rowOff>
    </xdr:from>
    <xdr:to>
      <xdr:col>24</xdr:col>
      <xdr:colOff>63500</xdr:colOff>
      <xdr:row>57</xdr:row>
      <xdr:rowOff>77018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42329"/>
          <a:ext cx="838200" cy="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170952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0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77018</xdr:rowOff>
    </xdr:from>
    <xdr:to>
      <xdr:col>19</xdr:col>
      <xdr:colOff>177800</xdr:colOff>
      <xdr:row>57</xdr:row>
      <xdr:rowOff>99265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49668"/>
          <a:ext cx="889000" cy="2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97587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5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161065</xdr:rowOff>
    </xdr:from>
    <xdr:to>
      <xdr:col>15</xdr:col>
      <xdr:colOff>50800</xdr:colOff>
      <xdr:row>57</xdr:row>
      <xdr:rowOff>99265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419365"/>
          <a:ext cx="889000" cy="45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161065</xdr:rowOff>
    </xdr:from>
    <xdr:to>
      <xdr:col>10</xdr:col>
      <xdr:colOff>114300</xdr:colOff>
      <xdr:row>57</xdr:row>
      <xdr:rowOff>119355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419365"/>
          <a:ext cx="889000" cy="47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36533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140797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18879</xdr:rowOff>
    </xdr:from>
    <xdr:to>
      <xdr:col>24</xdr:col>
      <xdr:colOff>114300</xdr:colOff>
      <xdr:row>57</xdr:row>
      <xdr:rowOff>120479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9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126502</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2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26218</xdr:rowOff>
    </xdr:from>
    <xdr:to>
      <xdr:col>20</xdr:col>
      <xdr:colOff>38100</xdr:colOff>
      <xdr:row>57</xdr:row>
      <xdr:rowOff>127818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9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118945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9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48465</xdr:rowOff>
    </xdr:from>
    <xdr:to>
      <xdr:col>15</xdr:col>
      <xdr:colOff>101600</xdr:colOff>
      <xdr:row>57</xdr:row>
      <xdr:rowOff>150065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2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141192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1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110265</xdr:rowOff>
    </xdr:from>
    <xdr:to>
      <xdr:col>10</xdr:col>
      <xdr:colOff>165100</xdr:colOff>
      <xdr:row>55</xdr:row>
      <xdr:rowOff>40415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6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31542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461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68555</xdr:rowOff>
    </xdr:from>
    <xdr:to>
      <xdr:col>6</xdr:col>
      <xdr:colOff>38100</xdr:colOff>
      <xdr:row>57</xdr:row>
      <xdr:rowOff>170155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4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161282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3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109758</xdr:rowOff>
    </xdr:from>
    <xdr:to>
      <xdr:col>24</xdr:col>
      <xdr:colOff>62865</xdr:colOff>
      <xdr:row>77</xdr:row>
      <xdr:rowOff>124772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454158"/>
          <a:ext cx="1270" cy="872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128599</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30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124772</xdr:rowOff>
    </xdr:from>
    <xdr:to>
      <xdr:col>24</xdr:col>
      <xdr:colOff>152400</xdr:colOff>
      <xdr:row>77</xdr:row>
      <xdr:rowOff>124772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2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56435</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22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109758</xdr:rowOff>
    </xdr:from>
    <xdr:to>
      <xdr:col>24</xdr:col>
      <xdr:colOff>152400</xdr:colOff>
      <xdr:row>72</xdr:row>
      <xdr:rowOff>109758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45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124772</xdr:rowOff>
    </xdr:from>
    <xdr:to>
      <xdr:col>24</xdr:col>
      <xdr:colOff>63500</xdr:colOff>
      <xdr:row>77</xdr:row>
      <xdr:rowOff>161454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326422"/>
          <a:ext cx="838200" cy="3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143356</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3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120479</xdr:rowOff>
    </xdr:from>
    <xdr:to>
      <xdr:col>24</xdr:col>
      <xdr:colOff>114300</xdr:colOff>
      <xdr:row>76</xdr:row>
      <xdr:rowOff>50629</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97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129280</xdr:rowOff>
    </xdr:from>
    <xdr:to>
      <xdr:col>19</xdr:col>
      <xdr:colOff>177800</xdr:colOff>
      <xdr:row>77</xdr:row>
      <xdr:rowOff>161454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33093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881</xdr:rowOff>
    </xdr:from>
    <xdr:to>
      <xdr:col>20</xdr:col>
      <xdr:colOff>38100</xdr:colOff>
      <xdr:row>76</xdr:row>
      <xdr:rowOff>102481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31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119007</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0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129280</xdr:rowOff>
    </xdr:from>
    <xdr:to>
      <xdr:col>15</xdr:col>
      <xdr:colOff>50800</xdr:colOff>
      <xdr:row>78</xdr:row>
      <xdr:rowOff>67856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330930"/>
          <a:ext cx="889000" cy="1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143188</xdr:rowOff>
    </xdr:from>
    <xdr:to>
      <xdr:col>15</xdr:col>
      <xdr:colOff>101600</xdr:colOff>
      <xdr:row>76</xdr:row>
      <xdr:rowOff>73338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0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89865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777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67856</xdr:rowOff>
    </xdr:from>
    <xdr:to>
      <xdr:col>10</xdr:col>
      <xdr:colOff>114300</xdr:colOff>
      <xdr:row>78</xdr:row>
      <xdr:rowOff>78316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440956"/>
          <a:ext cx="889000" cy="1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119971</xdr:rowOff>
    </xdr:from>
    <xdr:to>
      <xdr:col>10</xdr:col>
      <xdr:colOff>165100</xdr:colOff>
      <xdr:row>77</xdr:row>
      <xdr:rowOff>50121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66648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2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129422</xdr:rowOff>
    </xdr:from>
    <xdr:to>
      <xdr:col>6</xdr:col>
      <xdr:colOff>38100</xdr:colOff>
      <xdr:row>77</xdr:row>
      <xdr:rowOff>59572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5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76099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34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73972</xdr:rowOff>
    </xdr:from>
    <xdr:to>
      <xdr:col>24</xdr:col>
      <xdr:colOff>114300</xdr:colOff>
      <xdr:row>78</xdr:row>
      <xdr:rowOff>4122</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27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160349</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90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110654</xdr:rowOff>
    </xdr:from>
    <xdr:to>
      <xdr:col>20</xdr:col>
      <xdr:colOff>38100</xdr:colOff>
      <xdr:row>78</xdr:row>
      <xdr:rowOff>40804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31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31931</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40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78480</xdr:rowOff>
    </xdr:from>
    <xdr:to>
      <xdr:col>15</xdr:col>
      <xdr:colOff>101600</xdr:colOff>
      <xdr:row>78</xdr:row>
      <xdr:rowOff>8630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28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171207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372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17056</xdr:rowOff>
    </xdr:from>
    <xdr:to>
      <xdr:col>10</xdr:col>
      <xdr:colOff>165100</xdr:colOff>
      <xdr:row>78</xdr:row>
      <xdr:rowOff>118656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39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109783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482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27516</xdr:rowOff>
    </xdr:from>
    <xdr:to>
      <xdr:col>6</xdr:col>
      <xdr:colOff>38100</xdr:colOff>
      <xdr:row>78</xdr:row>
      <xdr:rowOff>129116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40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120243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493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51821"/>
          <a:ext cx="1270"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7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5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53322</xdr:rowOff>
    </xdr:from>
    <xdr:to>
      <xdr:col>24</xdr:col>
      <xdr:colOff>63500</xdr:colOff>
      <xdr:row>95</xdr:row>
      <xdr:rowOff>14002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5998172"/>
          <a:ext cx="838200" cy="303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110794</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98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4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53322</xdr:rowOff>
    </xdr:from>
    <xdr:to>
      <xdr:col>19</xdr:col>
      <xdr:colOff>177800</xdr:colOff>
      <xdr:row>93</xdr:row>
      <xdr:rowOff>158379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5998172"/>
          <a:ext cx="889000" cy="10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29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97764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8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158379</xdr:rowOff>
    </xdr:from>
    <xdr:to>
      <xdr:col>15</xdr:col>
      <xdr:colOff>50800</xdr:colOff>
      <xdr:row>95</xdr:row>
      <xdr:rowOff>29776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103229"/>
          <a:ext cx="889000" cy="21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33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136038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2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29776</xdr:rowOff>
    </xdr:from>
    <xdr:to>
      <xdr:col>10</xdr:col>
      <xdr:colOff>114300</xdr:colOff>
      <xdr:row>96</xdr:row>
      <xdr:rowOff>65241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317526"/>
          <a:ext cx="889000" cy="20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117638</xdr:rowOff>
    </xdr:from>
    <xdr:to>
      <xdr:col>10</xdr:col>
      <xdr:colOff>165100</xdr:colOff>
      <xdr:row>97</xdr:row>
      <xdr:rowOff>47788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38915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152876</xdr:rowOff>
    </xdr:from>
    <xdr:to>
      <xdr:col>6</xdr:col>
      <xdr:colOff>38100</xdr:colOff>
      <xdr:row>97</xdr:row>
      <xdr:rowOff>83026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74153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0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134652</xdr:rowOff>
    </xdr:from>
    <xdr:to>
      <xdr:col>24</xdr:col>
      <xdr:colOff>114300</xdr:colOff>
      <xdr:row>95</xdr:row>
      <xdr:rowOff>64802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2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157529</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10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2522</xdr:rowOff>
    </xdr:from>
    <xdr:to>
      <xdr:col>20</xdr:col>
      <xdr:colOff>38100</xdr:colOff>
      <xdr:row>93</xdr:row>
      <xdr:rowOff>104122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594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120649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572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107579</xdr:rowOff>
    </xdr:from>
    <xdr:to>
      <xdr:col>15</xdr:col>
      <xdr:colOff>101600</xdr:colOff>
      <xdr:row>94</xdr:row>
      <xdr:rowOff>37729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05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54256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582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150426</xdr:rowOff>
    </xdr:from>
    <xdr:to>
      <xdr:col>10</xdr:col>
      <xdr:colOff>165100</xdr:colOff>
      <xdr:row>95</xdr:row>
      <xdr:rowOff>80576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26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97103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04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14441</xdr:rowOff>
    </xdr:from>
    <xdr:to>
      <xdr:col>6</xdr:col>
      <xdr:colOff>38100</xdr:colOff>
      <xdr:row>96</xdr:row>
      <xdr:rowOff>116041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47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132568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24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142367</xdr:rowOff>
    </xdr:from>
    <xdr:to>
      <xdr:col>55</xdr:col>
      <xdr:colOff>0</xdr:colOff>
      <xdr:row>39</xdr:row>
      <xdr:rowOff>3302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657467"/>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125984</xdr:rowOff>
    </xdr:from>
    <xdr:to>
      <xdr:col>50</xdr:col>
      <xdr:colOff>114300</xdr:colOff>
      <xdr:row>39</xdr:row>
      <xdr:rowOff>3302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41084"/>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161688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125984</xdr:rowOff>
    </xdr:from>
    <xdr:to>
      <xdr:col>45</xdr:col>
      <xdr:colOff>177800</xdr:colOff>
      <xdr:row>39</xdr:row>
      <xdr:rowOff>3302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641084"/>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162831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3302</xdr:rowOff>
    </xdr:from>
    <xdr:to>
      <xdr:col>41</xdr:col>
      <xdr:colOff>50800</xdr:colOff>
      <xdr:row>39</xdr:row>
      <xdr:rowOff>3683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68985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162069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147210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91567</xdr:rowOff>
    </xdr:from>
    <xdr:to>
      <xdr:col>55</xdr:col>
      <xdr:colOff>50800</xdr:colOff>
      <xdr:row>39</xdr:row>
      <xdr:rowOff>21717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0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6494</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21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123952</xdr:rowOff>
    </xdr:from>
    <xdr:to>
      <xdr:col>50</xdr:col>
      <xdr:colOff>165100</xdr:colOff>
      <xdr:row>39</xdr:row>
      <xdr:rowOff>54102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3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45229</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731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75184</xdr:rowOff>
    </xdr:from>
    <xdr:to>
      <xdr:col>46</xdr:col>
      <xdr:colOff>38100</xdr:colOff>
      <xdr:row>39</xdr:row>
      <xdr:rowOff>5334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167911</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683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123952</xdr:rowOff>
    </xdr:from>
    <xdr:to>
      <xdr:col>41</xdr:col>
      <xdr:colOff>101600</xdr:colOff>
      <xdr:row>39</xdr:row>
      <xdr:rowOff>54102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3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45229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731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124333</xdr:rowOff>
    </xdr:from>
    <xdr:to>
      <xdr:col>36</xdr:col>
      <xdr:colOff>165100</xdr:colOff>
      <xdr:row>39</xdr:row>
      <xdr:rowOff>54483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3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45610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732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101570</xdr:rowOff>
    </xdr:from>
    <xdr:to>
      <xdr:col>55</xdr:col>
      <xdr:colOff>0</xdr:colOff>
      <xdr:row>57</xdr:row>
      <xdr:rowOff>42956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702770"/>
          <a:ext cx="838200" cy="11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28877</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801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14381</xdr:rowOff>
    </xdr:from>
    <xdr:to>
      <xdr:col>50</xdr:col>
      <xdr:colOff>114300</xdr:colOff>
      <xdr:row>57</xdr:row>
      <xdr:rowOff>42956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78703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150858</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992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14381</xdr:rowOff>
    </xdr:from>
    <xdr:to>
      <xdr:col>45</xdr:col>
      <xdr:colOff>177800</xdr:colOff>
      <xdr:row>57</xdr:row>
      <xdr:rowOff>15570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787031"/>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159545</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15428" y="993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15570</xdr:rowOff>
    </xdr:from>
    <xdr:to>
      <xdr:col>41</xdr:col>
      <xdr:colOff>50800</xdr:colOff>
      <xdr:row>57</xdr:row>
      <xdr:rowOff>45288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78822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158676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26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1627</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37428" y="99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50770</xdr:rowOff>
    </xdr:from>
    <xdr:to>
      <xdr:col>55</xdr:col>
      <xdr:colOff>50800</xdr:colOff>
      <xdr:row>56</xdr:row>
      <xdr:rowOff>152370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65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73647</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50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163606</xdr:rowOff>
    </xdr:from>
    <xdr:to>
      <xdr:col>50</xdr:col>
      <xdr:colOff>165100</xdr:colOff>
      <xdr:row>57</xdr:row>
      <xdr:rowOff>93756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76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110283</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954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135031</xdr:rowOff>
    </xdr:from>
    <xdr:to>
      <xdr:col>46</xdr:col>
      <xdr:colOff>38100</xdr:colOff>
      <xdr:row>57</xdr:row>
      <xdr:rowOff>65181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73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81708</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951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136220</xdr:rowOff>
    </xdr:from>
    <xdr:to>
      <xdr:col>41</xdr:col>
      <xdr:colOff>101600</xdr:colOff>
      <xdr:row>57</xdr:row>
      <xdr:rowOff>66370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7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82897</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951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165938</xdr:rowOff>
    </xdr:from>
    <xdr:to>
      <xdr:col>36</xdr:col>
      <xdr:colOff>165100</xdr:colOff>
      <xdr:row>57</xdr:row>
      <xdr:rowOff>96088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76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112615</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9542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140996</xdr:rowOff>
    </xdr:from>
    <xdr:to>
      <xdr:col>55</xdr:col>
      <xdr:colOff>0</xdr:colOff>
      <xdr:row>78</xdr:row>
      <xdr:rowOff>147186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514096"/>
          <a:ext cx="838200" cy="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169308</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9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116954</xdr:rowOff>
    </xdr:from>
    <xdr:to>
      <xdr:col>50</xdr:col>
      <xdr:colOff>114300</xdr:colOff>
      <xdr:row>78</xdr:row>
      <xdr:rowOff>140996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490054"/>
          <a:ext cx="889000" cy="2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56856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116784</xdr:rowOff>
    </xdr:from>
    <xdr:to>
      <xdr:col>45</xdr:col>
      <xdr:colOff>177800</xdr:colOff>
      <xdr:row>78</xdr:row>
      <xdr:rowOff>116954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489884"/>
          <a:ext cx="889000" cy="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37520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116784</xdr:rowOff>
    </xdr:from>
    <xdr:to>
      <xdr:col>41</xdr:col>
      <xdr:colOff>50800</xdr:colOff>
      <xdr:row>78</xdr:row>
      <xdr:rowOff>142157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89884"/>
          <a:ext cx="889000" cy="2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23041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40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149438</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317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96386</xdr:rowOff>
    </xdr:from>
    <xdr:to>
      <xdr:col>55</xdr:col>
      <xdr:colOff>50800</xdr:colOff>
      <xdr:row>79</xdr:row>
      <xdr:rowOff>26536</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6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11313</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84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90196</xdr:rowOff>
    </xdr:from>
    <xdr:to>
      <xdr:col>50</xdr:col>
      <xdr:colOff>165100</xdr:colOff>
      <xdr:row>79</xdr:row>
      <xdr:rowOff>20346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6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11473</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55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66154</xdr:rowOff>
    </xdr:from>
    <xdr:to>
      <xdr:col>46</xdr:col>
      <xdr:colOff>38100</xdr:colOff>
      <xdr:row>78</xdr:row>
      <xdr:rowOff>167754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3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158881</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53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65984</xdr:rowOff>
    </xdr:from>
    <xdr:to>
      <xdr:col>41</xdr:col>
      <xdr:colOff>101600</xdr:colOff>
      <xdr:row>78</xdr:row>
      <xdr:rowOff>167584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3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158711</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531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91357</xdr:rowOff>
    </xdr:from>
    <xdr:to>
      <xdr:col>36</xdr:col>
      <xdr:colOff>165100</xdr:colOff>
      <xdr:row>79</xdr:row>
      <xdr:rowOff>21507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6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12634</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5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77139</xdr:rowOff>
    </xdr:from>
    <xdr:to>
      <xdr:col>55</xdr:col>
      <xdr:colOff>0</xdr:colOff>
      <xdr:row>96</xdr:row>
      <xdr:rowOff>166142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536339"/>
          <a:ext cx="838200" cy="8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20387</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30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166142</xdr:rowOff>
    </xdr:from>
    <xdr:to>
      <xdr:col>50</xdr:col>
      <xdr:colOff>114300</xdr:colOff>
      <xdr:row>97</xdr:row>
      <xdr:rowOff>8916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625342"/>
          <a:ext cx="889000" cy="1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124337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2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8916</xdr:rowOff>
    </xdr:from>
    <xdr:to>
      <xdr:col>45</xdr:col>
      <xdr:colOff>177800</xdr:colOff>
      <xdr:row>97</xdr:row>
      <xdr:rowOff>30848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639566"/>
          <a:ext cx="889000" cy="2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118609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2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30848</xdr:rowOff>
    </xdr:from>
    <xdr:to>
      <xdr:col>41</xdr:col>
      <xdr:colOff>50800</xdr:colOff>
      <xdr:row>97</xdr:row>
      <xdr:rowOff>57023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661498"/>
          <a:ext cx="88900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137913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2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4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145902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26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26339</xdr:rowOff>
    </xdr:from>
    <xdr:to>
      <xdr:col>55</xdr:col>
      <xdr:colOff>50800</xdr:colOff>
      <xdr:row>96</xdr:row>
      <xdr:rowOff>127939</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48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4766</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46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115342</xdr:rowOff>
    </xdr:from>
    <xdr:to>
      <xdr:col>50</xdr:col>
      <xdr:colOff>165100</xdr:colOff>
      <xdr:row>97</xdr:row>
      <xdr:rowOff>45492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57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36619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66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129566</xdr:rowOff>
    </xdr:from>
    <xdr:to>
      <xdr:col>46</xdr:col>
      <xdr:colOff>38100</xdr:colOff>
      <xdr:row>97</xdr:row>
      <xdr:rowOff>59716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58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50843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68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151498</xdr:rowOff>
    </xdr:from>
    <xdr:to>
      <xdr:col>41</xdr:col>
      <xdr:colOff>101600</xdr:colOff>
      <xdr:row>97</xdr:row>
      <xdr:rowOff>81648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1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72775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70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6223</xdr:rowOff>
    </xdr:from>
    <xdr:to>
      <xdr:col>36</xdr:col>
      <xdr:colOff>165100</xdr:colOff>
      <xdr:row>97</xdr:row>
      <xdr:rowOff>107823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3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98950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72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23368</xdr:rowOff>
    </xdr:from>
    <xdr:to>
      <xdr:col>85</xdr:col>
      <xdr:colOff>127000</xdr:colOff>
      <xdr:row>36</xdr:row>
      <xdr:rowOff>151130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5481300" y="6195568"/>
          <a:ext cx="838200" cy="12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97426</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5926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16129</xdr:rowOff>
    </xdr:from>
    <xdr:to>
      <xdr:col>81</xdr:col>
      <xdr:colOff>50800</xdr:colOff>
      <xdr:row>36</xdr:row>
      <xdr:rowOff>23368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592300" y="6188329"/>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26306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585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16129</xdr:rowOff>
    </xdr:from>
    <xdr:to>
      <xdr:col>76</xdr:col>
      <xdr:colOff>114300</xdr:colOff>
      <xdr:row>37</xdr:row>
      <xdr:rowOff>44577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188329"/>
          <a:ext cx="889000" cy="19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21734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585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44577</xdr:rowOff>
    </xdr:from>
    <xdr:to>
      <xdr:col>71</xdr:col>
      <xdr:colOff>177800</xdr:colOff>
      <xdr:row>37</xdr:row>
      <xdr:rowOff>165354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388227"/>
          <a:ext cx="889000" cy="12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106824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57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15367</xdr:rowOff>
    </xdr:from>
    <xdr:to>
      <xdr:col>67</xdr:col>
      <xdr:colOff>101600</xdr:colOff>
      <xdr:row>35</xdr:row>
      <xdr:rowOff>116967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133494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57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100330</xdr:rowOff>
    </xdr:from>
    <xdr:to>
      <xdr:col>85</xdr:col>
      <xdr:colOff>177800</xdr:colOff>
      <xdr:row>37</xdr:row>
      <xdr:rowOff>30480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2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78757</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25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144018</xdr:rowOff>
    </xdr:from>
    <xdr:to>
      <xdr:col>81</xdr:col>
      <xdr:colOff>101600</xdr:colOff>
      <xdr:row>36</xdr:row>
      <xdr:rowOff>74168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14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65295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23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136779</xdr:rowOff>
    </xdr:from>
    <xdr:to>
      <xdr:col>76</xdr:col>
      <xdr:colOff>165100</xdr:colOff>
      <xdr:row>36</xdr:row>
      <xdr:rowOff>66929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13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58056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23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165227</xdr:rowOff>
    </xdr:from>
    <xdr:to>
      <xdr:col>72</xdr:col>
      <xdr:colOff>38100</xdr:colOff>
      <xdr:row>37</xdr:row>
      <xdr:rowOff>95377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33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86504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43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114554</xdr:rowOff>
    </xdr:from>
    <xdr:to>
      <xdr:col>67</xdr:col>
      <xdr:colOff>101600</xdr:colOff>
      <xdr:row>38</xdr:row>
      <xdr:rowOff>44704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45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35831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55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84017</xdr:rowOff>
    </xdr:from>
    <xdr:to>
      <xdr:col>85</xdr:col>
      <xdr:colOff>127000</xdr:colOff>
      <xdr:row>55</xdr:row>
      <xdr:rowOff>130137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513767"/>
          <a:ext cx="838200" cy="4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101846</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31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84017</xdr:rowOff>
    </xdr:from>
    <xdr:to>
      <xdr:col>81</xdr:col>
      <xdr:colOff>50800</xdr:colOff>
      <xdr:row>55</xdr:row>
      <xdr:rowOff>120859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513767"/>
          <a:ext cx="889000" cy="3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97045</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6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36544</xdr:rowOff>
    </xdr:from>
    <xdr:to>
      <xdr:col>76</xdr:col>
      <xdr:colOff>114300</xdr:colOff>
      <xdr:row>55</xdr:row>
      <xdr:rowOff>120859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466294"/>
          <a:ext cx="889000" cy="8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122382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7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36544</xdr:rowOff>
    </xdr:from>
    <xdr:to>
      <xdr:col>71</xdr:col>
      <xdr:colOff>177800</xdr:colOff>
      <xdr:row>55</xdr:row>
      <xdr:rowOff>118116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466294"/>
          <a:ext cx="889000" cy="8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6958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60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132497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7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79337</xdr:rowOff>
    </xdr:from>
    <xdr:to>
      <xdr:col>85</xdr:col>
      <xdr:colOff>177800</xdr:colOff>
      <xdr:row>56</xdr:row>
      <xdr:rowOff>9487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50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102214</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36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33217</xdr:rowOff>
    </xdr:from>
    <xdr:to>
      <xdr:col>81</xdr:col>
      <xdr:colOff>101600</xdr:colOff>
      <xdr:row>55</xdr:row>
      <xdr:rowOff>134817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46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151344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23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70059</xdr:rowOff>
    </xdr:from>
    <xdr:to>
      <xdr:col>76</xdr:col>
      <xdr:colOff>165100</xdr:colOff>
      <xdr:row>56</xdr:row>
      <xdr:rowOff>209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49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16736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27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157194</xdr:rowOff>
    </xdr:from>
    <xdr:to>
      <xdr:col>72</xdr:col>
      <xdr:colOff>38100</xdr:colOff>
      <xdr:row>55</xdr:row>
      <xdr:rowOff>87344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41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103871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19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67316</xdr:rowOff>
    </xdr:from>
    <xdr:to>
      <xdr:col>67</xdr:col>
      <xdr:colOff>101600</xdr:colOff>
      <xdr:row>55</xdr:row>
      <xdr:rowOff>168916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49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13993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27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159129</xdr:rowOff>
    </xdr:from>
    <xdr:ext cx="378565"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60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93872</xdr:rowOff>
    </xdr:from>
    <xdr:to>
      <xdr:col>81</xdr:col>
      <xdr:colOff>50800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638422"/>
          <a:ext cx="889000"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93872</xdr:rowOff>
    </xdr:from>
    <xdr:to>
      <xdr:col>76</xdr:col>
      <xdr:colOff>114300</xdr:colOff>
      <xdr:row>79</xdr:row>
      <xdr:rowOff>96920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63842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14078</xdr:rowOff>
    </xdr:from>
    <xdr:to>
      <xdr:col>71</xdr:col>
      <xdr:colOff>177800</xdr:colOff>
      <xdr:row>79</xdr:row>
      <xdr:rowOff>96920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387178"/>
          <a:ext cx="889000" cy="2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53320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2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4190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54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43072</xdr:rowOff>
    </xdr:from>
    <xdr:to>
      <xdr:col>76</xdr:col>
      <xdr:colOff>165100</xdr:colOff>
      <xdr:row>79</xdr:row>
      <xdr:rowOff>144672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8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135799</xdr:rowOff>
    </xdr:from>
    <xdr:ext cx="313932"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35333" y="136803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46120</xdr:rowOff>
    </xdr:from>
    <xdr:to>
      <xdr:col>72</xdr:col>
      <xdr:colOff>38100</xdr:colOff>
      <xdr:row>79</xdr:row>
      <xdr:rowOff>147720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9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138847</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46333" y="136833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134728</xdr:rowOff>
    </xdr:from>
    <xdr:to>
      <xdr:col>67</xdr:col>
      <xdr:colOff>101600</xdr:colOff>
      <xdr:row>78</xdr:row>
      <xdr:rowOff>64878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33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81405</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111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98628</xdr:rowOff>
    </xdr:from>
    <xdr:to>
      <xdr:col>85</xdr:col>
      <xdr:colOff>127000</xdr:colOff>
      <xdr:row>95</xdr:row>
      <xdr:rowOff>107410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6386378"/>
          <a:ext cx="838200" cy="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53312</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16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80054</xdr:rowOff>
    </xdr:from>
    <xdr:to>
      <xdr:col>81</xdr:col>
      <xdr:colOff>50800</xdr:colOff>
      <xdr:row>95</xdr:row>
      <xdr:rowOff>98628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367804"/>
          <a:ext cx="889000" cy="1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138580</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70186</xdr:rowOff>
    </xdr:from>
    <xdr:to>
      <xdr:col>76</xdr:col>
      <xdr:colOff>114300</xdr:colOff>
      <xdr:row>95</xdr:row>
      <xdr:rowOff>80054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357936"/>
          <a:ext cx="8890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123525</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70186</xdr:rowOff>
    </xdr:from>
    <xdr:to>
      <xdr:col>71</xdr:col>
      <xdr:colOff>177800</xdr:colOff>
      <xdr:row>95</xdr:row>
      <xdr:rowOff>74606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357936"/>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159948</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167015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4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56610</xdr:rowOff>
    </xdr:from>
    <xdr:to>
      <xdr:col>85</xdr:col>
      <xdr:colOff>177800</xdr:colOff>
      <xdr:row>95</xdr:row>
      <xdr:rowOff>158210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3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35037</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32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47828</xdr:rowOff>
    </xdr:from>
    <xdr:to>
      <xdr:col>81</xdr:col>
      <xdr:colOff>101600</xdr:colOff>
      <xdr:row>95</xdr:row>
      <xdr:rowOff>149428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33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140555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42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29254</xdr:rowOff>
    </xdr:from>
    <xdr:to>
      <xdr:col>76</xdr:col>
      <xdr:colOff>165100</xdr:colOff>
      <xdr:row>95</xdr:row>
      <xdr:rowOff>130854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31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147381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09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19386</xdr:rowOff>
    </xdr:from>
    <xdr:to>
      <xdr:col>72</xdr:col>
      <xdr:colOff>38100</xdr:colOff>
      <xdr:row>95</xdr:row>
      <xdr:rowOff>120986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30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137513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08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23806</xdr:rowOff>
    </xdr:from>
    <xdr:to>
      <xdr:col>67</xdr:col>
      <xdr:colOff>101600</xdr:colOff>
      <xdr:row>95</xdr:row>
      <xdr:rowOff>125406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3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141933</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08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386,633</a:t>
          </a:r>
          <a:r>
            <a:rPr kumimoji="1" lang="ja-JP" altLang="en-US" sz="1300">
              <a:latin typeface="ＭＳ Ｐゴシック" panose="020B0600070205080204" pitchFamily="50" charset="-128"/>
              <a:ea typeface="ＭＳ Ｐゴシック" panose="020B0600070205080204" pitchFamily="50" charset="-128"/>
            </a:rPr>
            <a:t>円となっている。このうち、約</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％を占める民生費については、住民一人当たり</a:t>
          </a:r>
          <a:r>
            <a:rPr kumimoji="1" lang="en-US" altLang="ja-JP" sz="1300">
              <a:latin typeface="ＭＳ Ｐゴシック" panose="020B0600070205080204" pitchFamily="50" charset="-128"/>
              <a:ea typeface="ＭＳ Ｐゴシック" panose="020B0600070205080204" pitchFamily="50" charset="-128"/>
            </a:rPr>
            <a:t>140,765</a:t>
          </a:r>
          <a:r>
            <a:rPr kumimoji="1" lang="ja-JP" altLang="en-US" sz="1300">
              <a:latin typeface="ＭＳ Ｐゴシック" panose="020B0600070205080204" pitchFamily="50" charset="-128"/>
              <a:ea typeface="ＭＳ Ｐゴシック" panose="020B0600070205080204" pitchFamily="50" charset="-128"/>
            </a:rPr>
            <a:t>円となっており、類似団体の中で最も低いコストとなっている。これは、高齢化率や生活保護率が全国平均に比べて低く、扶助対象者が少ないことによるが、将来的には、高齢化に伴う医療費や社会保障経費の急激な増加が見込まれることから、公費負担の見直し等により扶助費増加の抑制に努め、持続可能なまちづくりを行うことが必要である。</a:t>
          </a:r>
        </a:p>
        <a:p>
          <a:r>
            <a:rPr kumimoji="1" lang="ja-JP" altLang="en-US" sz="1300">
              <a:latin typeface="ＭＳ Ｐゴシック" panose="020B0600070205080204" pitchFamily="50" charset="-128"/>
              <a:ea typeface="ＭＳ Ｐゴシック" panose="020B0600070205080204" pitchFamily="50" charset="-128"/>
            </a:rPr>
            <a:t>　衛生費の減少は、新型コロナウイルスワクチン接種事業費の減少による。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歳入：市税は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ほぼ</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横ばいで普通交付税は増加した一方で、新型コロナウイルス感染症対応地方創生臨時交付金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、新型コロナウイルスワクチン接種負担貴・補助金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などが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全体では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ほぼ横ばいと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歳出：</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公債費、物件費、補助費が減少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したものの、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人事院勧告反映に伴う人件費、物価高騰対応給付金等による扶助費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や、投資的経費の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により、前年度より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一般会計全体：歳入が歳出を上回り、財政調整基金のとりくずしを行わなかった。実質収支額は昨年</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からほぼ横ばいで、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平年並み</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であった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。今後も歳出の抑制や新たな財源の確保を図り、健全な財政運営に努める。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兵庫県三田市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連結実質赤字比率は、これまで常に黒字となっており、前年度に引き続き令和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年度も全会計で黒字となった。令和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年度の黒字は、標準財政規模比で</a:t>
          </a:r>
          <a:r>
            <a:rPr kumimoji="1" lang="en-US" altLang="ja-JP" sz="1400">
              <a:latin typeface="ＭＳ ゴシック" pitchFamily="49" charset="-128"/>
              <a:ea typeface="ＭＳ ゴシック" pitchFamily="49" charset="-128"/>
            </a:rPr>
            <a:t>27.16%</a:t>
          </a:r>
          <a:r>
            <a:rPr kumimoji="1" lang="ja-JP" altLang="en-US" sz="1400">
              <a:latin typeface="ＭＳ ゴシック" pitchFamily="49" charset="-128"/>
              <a:ea typeface="ＭＳ ゴシック" pitchFamily="49" charset="-128"/>
            </a:rPr>
            <a:t>で前年度比で</a:t>
          </a:r>
          <a:r>
            <a:rPr kumimoji="1" lang="en-US" altLang="ja-JP" sz="1400">
              <a:latin typeface="ＭＳ ゴシック" pitchFamily="49" charset="-128"/>
              <a:ea typeface="ＭＳ ゴシック" pitchFamily="49" charset="-128"/>
            </a:rPr>
            <a:t>4.76</a:t>
          </a:r>
          <a:r>
            <a:rPr kumimoji="1" lang="ja-JP" altLang="en-US" sz="1400">
              <a:latin typeface="ＭＳ ゴシック" pitchFamily="49" charset="-128"/>
              <a:ea typeface="ＭＳ ゴシック" pitchFamily="49" charset="-128"/>
            </a:rPr>
            <a:t>ポイント低下となった。</a:t>
          </a:r>
        </a:p>
        <a:p>
          <a:r>
            <a:rPr kumimoji="1" lang="ja-JP" altLang="en-US" sz="1400">
              <a:latin typeface="ＭＳ ゴシック" pitchFamily="49" charset="-128"/>
              <a:ea typeface="ＭＳ ゴシック" pitchFamily="49" charset="-128"/>
            </a:rPr>
            <a:t>　水道事業会計は、標準財政規模比で</a:t>
          </a:r>
          <a:r>
            <a:rPr kumimoji="1" lang="en-US" altLang="ja-JP" sz="1400">
              <a:latin typeface="ＭＳ ゴシック" pitchFamily="49" charset="-128"/>
              <a:ea typeface="ＭＳ ゴシック" pitchFamily="49" charset="-128"/>
            </a:rPr>
            <a:t>11.61</a:t>
          </a:r>
          <a:r>
            <a:rPr kumimoji="1" lang="ja-JP" altLang="en-US" sz="1400">
              <a:latin typeface="ＭＳ ゴシック" pitchFamily="49" charset="-128"/>
              <a:ea typeface="ＭＳ ゴシック" pitchFamily="49" charset="-128"/>
            </a:rPr>
            <a:t>％で前年度比</a:t>
          </a:r>
          <a:r>
            <a:rPr kumimoji="1" lang="en-US" altLang="ja-JP" sz="1400">
              <a:latin typeface="ＭＳ ゴシック" pitchFamily="49" charset="-128"/>
              <a:ea typeface="ＭＳ ゴシック" pitchFamily="49" charset="-128"/>
            </a:rPr>
            <a:t>1.31</a:t>
          </a:r>
          <a:r>
            <a:rPr kumimoji="1" lang="ja-JP" altLang="en-US" sz="1400">
              <a:latin typeface="ＭＳ ゴシック" pitchFamily="49" charset="-128"/>
              <a:ea typeface="ＭＳ ゴシック" pitchFamily="49" charset="-128"/>
            </a:rPr>
            <a:t>ポイント低下している。また、三田市民病院事業会計は、標準財政規模比で</a:t>
          </a:r>
          <a:r>
            <a:rPr kumimoji="1" lang="en-US" altLang="ja-JP" sz="1400">
              <a:latin typeface="ＭＳ ゴシック" pitchFamily="49" charset="-128"/>
              <a:ea typeface="ＭＳ ゴシック" pitchFamily="49" charset="-128"/>
            </a:rPr>
            <a:t>6.22</a:t>
          </a:r>
          <a:r>
            <a:rPr kumimoji="1" lang="ja-JP" altLang="en-US" sz="1400">
              <a:latin typeface="ＭＳ ゴシック" pitchFamily="49" charset="-128"/>
              <a:ea typeface="ＭＳ ゴシック" pitchFamily="49" charset="-128"/>
            </a:rPr>
            <a:t>％で前年度比</a:t>
          </a:r>
          <a:r>
            <a:rPr kumimoji="1" lang="en-US" altLang="ja-JP" sz="1400">
              <a:latin typeface="ＭＳ ゴシック" pitchFamily="49" charset="-128"/>
              <a:ea typeface="ＭＳ ゴシック" pitchFamily="49" charset="-128"/>
            </a:rPr>
            <a:t>4.15</a:t>
          </a:r>
          <a:r>
            <a:rPr kumimoji="1" lang="ja-JP" altLang="en-US" sz="1400">
              <a:latin typeface="ＭＳ ゴシック" pitchFamily="49" charset="-128"/>
              <a:ea typeface="ＭＳ ゴシック" pitchFamily="49" charset="-128"/>
            </a:rPr>
            <a:t>ポイント低下している。</a:t>
          </a:r>
        </a:p>
        <a:p>
          <a:r>
            <a:rPr kumimoji="1" lang="ja-JP" altLang="en-US" sz="1400">
              <a:latin typeface="ＭＳ ゴシック" pitchFamily="49" charset="-128"/>
              <a:ea typeface="ＭＳ ゴシック" pitchFamily="49" charset="-128"/>
            </a:rPr>
            <a:t>　その他の会計については、標準財政規模が変動するため多少変動するが、赤字が発生しないように健全な財政運営に努める。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42332791</v>
      </c>
      <c r="BO4" s="371"/>
      <c r="BP4" s="371"/>
      <c r="BQ4" s="371"/>
      <c r="BR4" s="371"/>
      <c r="BS4" s="371"/>
      <c r="BT4" s="371"/>
      <c r="BU4" s="372"/>
      <c r="BV4" s="370">
        <v>42269751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v>
      </c>
      <c r="CU4" s="377"/>
      <c r="CV4" s="377"/>
      <c r="CW4" s="377"/>
      <c r="CX4" s="377"/>
      <c r="CY4" s="377"/>
      <c r="CZ4" s="377"/>
      <c r="DA4" s="378"/>
      <c r="DB4" s="376">
        <v>2.1</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41450132</v>
      </c>
      <c r="BO5" s="408"/>
      <c r="BP5" s="408"/>
      <c r="BQ5" s="408"/>
      <c r="BR5" s="408"/>
      <c r="BS5" s="408"/>
      <c r="BT5" s="408"/>
      <c r="BU5" s="409"/>
      <c r="BV5" s="407">
        <v>41285040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95.4</v>
      </c>
      <c r="CU5" s="405"/>
      <c r="CV5" s="405"/>
      <c r="CW5" s="405"/>
      <c r="CX5" s="405"/>
      <c r="CY5" s="405"/>
      <c r="CZ5" s="405"/>
      <c r="DA5" s="406"/>
      <c r="DB5" s="404">
        <v>94.6</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882659</v>
      </c>
      <c r="BO6" s="408"/>
      <c r="BP6" s="408"/>
      <c r="BQ6" s="408"/>
      <c r="BR6" s="408"/>
      <c r="BS6" s="408"/>
      <c r="BT6" s="408"/>
      <c r="BU6" s="409"/>
      <c r="BV6" s="407">
        <v>984711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96.4</v>
      </c>
      <c r="CU6" s="445"/>
      <c r="CV6" s="445"/>
      <c r="CW6" s="445"/>
      <c r="CX6" s="445"/>
      <c r="CY6" s="445"/>
      <c r="CZ6" s="445"/>
      <c r="DA6" s="446"/>
      <c r="DB6" s="444">
        <v>96.7</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410529</v>
      </c>
      <c r="BO7" s="408"/>
      <c r="BP7" s="408"/>
      <c r="BQ7" s="408"/>
      <c r="BR7" s="408"/>
      <c r="BS7" s="408"/>
      <c r="BT7" s="408"/>
      <c r="BU7" s="409"/>
      <c r="BV7" s="407">
        <v>505291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23684394</v>
      </c>
      <c r="CU7" s="408"/>
      <c r="CV7" s="408"/>
      <c r="CW7" s="408"/>
      <c r="CX7" s="408"/>
      <c r="CY7" s="408"/>
      <c r="CZ7" s="408"/>
      <c r="DA7" s="409"/>
      <c r="DB7" s="407">
        <v>23346189</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472130</v>
      </c>
      <c r="BO8" s="408"/>
      <c r="BP8" s="408"/>
      <c r="BQ8" s="408"/>
      <c r="BR8" s="408"/>
      <c r="BS8" s="408"/>
      <c r="BT8" s="408"/>
      <c r="BU8" s="409"/>
      <c r="BV8" s="407">
        <v>479420</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0.83</v>
      </c>
      <c r="CU8" s="448"/>
      <c r="CV8" s="448"/>
      <c r="CW8" s="448"/>
      <c r="CX8" s="448"/>
      <c r="CY8" s="448"/>
      <c r="CZ8" s="448"/>
      <c r="DA8" s="449"/>
      <c r="DB8" s="447">
        <v>0.85</v>
      </c>
      <c r="DC8" s="448"/>
      <c r="DD8" s="448"/>
      <c r="DE8" s="448"/>
      <c r="DF8" s="448"/>
      <c r="DG8" s="448"/>
      <c r="DH8" s="448"/>
      <c r="DI8" s="449"/>
    </row>
    <row r="9" spans="1:119" ht="18.75" customHeight="1" thickBot="1" x14ac:dyDescent="0.2">
      <c r="A9" s="181"/>
      <c r="B9" s="401" t="s">
        <v>107</v>
      </c>
      <c r="C9" s="402"/>
      <c r="D9" s="402"/>
      <c r="E9" s="402"/>
      <c r="F9" s="402"/>
      <c r="G9" s="402"/>
      <c r="H9" s="402"/>
      <c r="I9" s="402"/>
      <c r="J9" s="402"/>
      <c r="K9" s="450"/>
      <c r="L9" s="451" t="s">
        <v>108</v>
      </c>
      <c r="M9" s="452"/>
      <c r="N9" s="452"/>
      <c r="O9" s="452"/>
      <c r="P9" s="452"/>
      <c r="Q9" s="453"/>
      <c r="R9" s="454">
        <v>109238</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-7290</v>
      </c>
      <c r="BO9" s="408"/>
      <c r="BP9" s="408"/>
      <c r="BQ9" s="408"/>
      <c r="BR9" s="408"/>
      <c r="BS9" s="408"/>
      <c r="BT9" s="408"/>
      <c r="BU9" s="409"/>
      <c r="BV9" s="407">
        <v>-417037</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12.2</v>
      </c>
      <c r="CU9" s="405"/>
      <c r="CV9" s="405"/>
      <c r="CW9" s="405"/>
      <c r="CX9" s="405"/>
      <c r="CY9" s="405"/>
      <c r="CZ9" s="405"/>
      <c r="DA9" s="406"/>
      <c r="DB9" s="404">
        <v>12.5</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113</v>
      </c>
      <c r="M10" s="437"/>
      <c r="N10" s="437"/>
      <c r="O10" s="437"/>
      <c r="P10" s="437"/>
      <c r="Q10" s="438"/>
      <c r="R10" s="458">
        <v>112691</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271959</v>
      </c>
      <c r="BO10" s="408"/>
      <c r="BP10" s="408"/>
      <c r="BQ10" s="408"/>
      <c r="BR10" s="408"/>
      <c r="BS10" s="408"/>
      <c r="BT10" s="408"/>
      <c r="BU10" s="409"/>
      <c r="BV10" s="407">
        <v>497416</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107208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105921</v>
      </c>
      <c r="S13" s="492"/>
      <c r="T13" s="492"/>
      <c r="U13" s="492"/>
      <c r="V13" s="493"/>
      <c r="W13" s="423" t="s">
        <v>131</v>
      </c>
      <c r="X13" s="424"/>
      <c r="Y13" s="424"/>
      <c r="Z13" s="424"/>
      <c r="AA13" s="424"/>
      <c r="AB13" s="414"/>
      <c r="AC13" s="458">
        <v>1131</v>
      </c>
      <c r="AD13" s="459"/>
      <c r="AE13" s="459"/>
      <c r="AF13" s="459"/>
      <c r="AG13" s="501"/>
      <c r="AH13" s="458">
        <v>1217</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264669</v>
      </c>
      <c r="BO13" s="408"/>
      <c r="BP13" s="408"/>
      <c r="BQ13" s="408"/>
      <c r="BR13" s="408"/>
      <c r="BS13" s="408"/>
      <c r="BT13" s="408"/>
      <c r="BU13" s="409"/>
      <c r="BV13" s="407">
        <v>80379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5.0999999999999996</v>
      </c>
      <c r="CU13" s="405"/>
      <c r="CV13" s="405"/>
      <c r="CW13" s="405"/>
      <c r="CX13" s="405"/>
      <c r="CY13" s="405"/>
      <c r="CZ13" s="405"/>
      <c r="DA13" s="406"/>
      <c r="DB13" s="404">
        <v>5.6</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108387</v>
      </c>
      <c r="S14" s="492"/>
      <c r="T14" s="492"/>
      <c r="U14" s="492"/>
      <c r="V14" s="493"/>
      <c r="W14" s="397"/>
      <c r="X14" s="398"/>
      <c r="Y14" s="398"/>
      <c r="Z14" s="398"/>
      <c r="AA14" s="398"/>
      <c r="AB14" s="387"/>
      <c r="AC14" s="494">
        <v>2.2999999999999998</v>
      </c>
      <c r="AD14" s="495"/>
      <c r="AE14" s="495"/>
      <c r="AF14" s="495"/>
      <c r="AG14" s="496"/>
      <c r="AH14" s="494">
        <v>2.4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107212</v>
      </c>
      <c r="S15" s="492"/>
      <c r="T15" s="492"/>
      <c r="U15" s="492"/>
      <c r="V15" s="493"/>
      <c r="W15" s="423" t="s">
        <v>137</v>
      </c>
      <c r="X15" s="424"/>
      <c r="Y15" s="424"/>
      <c r="Z15" s="424"/>
      <c r="AA15" s="424"/>
      <c r="AB15" s="414"/>
      <c r="AC15" s="458">
        <v>11331</v>
      </c>
      <c r="AD15" s="459"/>
      <c r="AE15" s="459"/>
      <c r="AF15" s="459"/>
      <c r="AG15" s="501"/>
      <c r="AH15" s="458">
        <v>12573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15692230</v>
      </c>
      <c r="BO15" s="371"/>
      <c r="BP15" s="371"/>
      <c r="BQ15" s="371"/>
      <c r="BR15" s="371"/>
      <c r="BS15" s="371"/>
      <c r="BT15" s="371"/>
      <c r="BU15" s="372"/>
      <c r="BV15" s="370">
        <v>15546802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23.5</v>
      </c>
      <c r="AD16" s="495"/>
      <c r="AE16" s="495"/>
      <c r="AF16" s="495"/>
      <c r="AG16" s="496"/>
      <c r="AH16" s="494">
        <v>24.8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19065395</v>
      </c>
      <c r="BO16" s="408"/>
      <c r="BP16" s="408"/>
      <c r="BQ16" s="408"/>
      <c r="BR16" s="408"/>
      <c r="BS16" s="408"/>
      <c r="BT16" s="408"/>
      <c r="BU16" s="409"/>
      <c r="BV16" s="407">
        <v>18544925</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35685</v>
      </c>
      <c r="AD17" s="459"/>
      <c r="AE17" s="459"/>
      <c r="AF17" s="459"/>
      <c r="AG17" s="501"/>
      <c r="AH17" s="458">
        <v>36872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20074893</v>
      </c>
      <c r="BO17" s="408"/>
      <c r="BP17" s="408"/>
      <c r="BQ17" s="408"/>
      <c r="BR17" s="408"/>
      <c r="BS17" s="408"/>
      <c r="BT17" s="408"/>
      <c r="BU17" s="409"/>
      <c r="BV17" s="407">
        <v>19875681</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210.32</v>
      </c>
      <c r="M18" s="531"/>
      <c r="N18" s="531"/>
      <c r="O18" s="531"/>
      <c r="P18" s="531"/>
      <c r="Q18" s="531"/>
      <c r="R18" s="532"/>
      <c r="S18" s="532"/>
      <c r="T18" s="532"/>
      <c r="U18" s="532"/>
      <c r="V18" s="533"/>
      <c r="W18" s="425"/>
      <c r="X18" s="426"/>
      <c r="Y18" s="426"/>
      <c r="Z18" s="426"/>
      <c r="AA18" s="426"/>
      <c r="AB18" s="417"/>
      <c r="AC18" s="534">
        <v>74.099999999999994</v>
      </c>
      <c r="AD18" s="535"/>
      <c r="AE18" s="535"/>
      <c r="AF18" s="535"/>
      <c r="AG18" s="536"/>
      <c r="AH18" s="534">
        <v>72.8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23120093</v>
      </c>
      <c r="BO18" s="408"/>
      <c r="BP18" s="408"/>
      <c r="BQ18" s="408"/>
      <c r="BR18" s="408"/>
      <c r="BS18" s="408"/>
      <c r="BT18" s="408"/>
      <c r="BU18" s="409"/>
      <c r="BV18" s="407">
        <v>22683108</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519</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28282519</v>
      </c>
      <c r="BO19" s="408"/>
      <c r="BP19" s="408"/>
      <c r="BQ19" s="408"/>
      <c r="BR19" s="408"/>
      <c r="BS19" s="408"/>
      <c r="BT19" s="408"/>
      <c r="BU19" s="409"/>
      <c r="BV19" s="407">
        <v>28123090</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42401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29190966</v>
      </c>
      <c r="BO22" s="371"/>
      <c r="BP22" s="371"/>
      <c r="BQ22" s="371"/>
      <c r="BR22" s="371"/>
      <c r="BS22" s="371"/>
      <c r="BT22" s="371"/>
      <c r="BU22" s="372"/>
      <c r="BV22" s="370">
        <v>30593139</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24123290</v>
      </c>
      <c r="BO23" s="408"/>
      <c r="BP23" s="408"/>
      <c r="BQ23" s="408"/>
      <c r="BR23" s="408"/>
      <c r="BS23" s="408"/>
      <c r="BT23" s="408"/>
      <c r="BU23" s="409"/>
      <c r="BV23" s="407">
        <v>25417460</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7856</v>
      </c>
      <c r="R24" s="459"/>
      <c r="S24" s="459"/>
      <c r="T24" s="459"/>
      <c r="U24" s="459"/>
      <c r="V24" s="501"/>
      <c r="W24" s="553"/>
      <c r="X24" s="554"/>
      <c r="Y24" s="555"/>
      <c r="Z24" s="457" t="s">
        <v>162</v>
      </c>
      <c r="AA24" s="437"/>
      <c r="AB24" s="437"/>
      <c r="AC24" s="437"/>
      <c r="AD24" s="437"/>
      <c r="AE24" s="437"/>
      <c r="AF24" s="437"/>
      <c r="AG24" s="438"/>
      <c r="AH24" s="458">
        <v>663</v>
      </c>
      <c r="AI24" s="459"/>
      <c r="AJ24" s="459"/>
      <c r="AK24" s="459"/>
      <c r="AL24" s="501"/>
      <c r="AM24" s="458">
        <v>2199834</v>
      </c>
      <c r="AN24" s="459"/>
      <c r="AO24" s="459"/>
      <c r="AP24" s="459"/>
      <c r="AQ24" s="459"/>
      <c r="AR24" s="501"/>
      <c r="AS24" s="458">
        <v>3318</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13166475</v>
      </c>
      <c r="BO24" s="408"/>
      <c r="BP24" s="408"/>
      <c r="BQ24" s="408"/>
      <c r="BR24" s="408"/>
      <c r="BS24" s="408"/>
      <c r="BT24" s="408"/>
      <c r="BU24" s="409"/>
      <c r="BV24" s="407">
        <v>13192466</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2</v>
      </c>
      <c r="M25" s="459"/>
      <c r="N25" s="459"/>
      <c r="O25" s="459"/>
      <c r="P25" s="501"/>
      <c r="Q25" s="458">
        <v>6673</v>
      </c>
      <c r="R25" s="459"/>
      <c r="S25" s="459"/>
      <c r="T25" s="459"/>
      <c r="U25" s="459"/>
      <c r="V25" s="501"/>
      <c r="W25" s="553"/>
      <c r="X25" s="554"/>
      <c r="Y25" s="555"/>
      <c r="Z25" s="457" t="s">
        <v>165</v>
      </c>
      <c r="AA25" s="437"/>
      <c r="AB25" s="437"/>
      <c r="AC25" s="437"/>
      <c r="AD25" s="437"/>
      <c r="AE25" s="437"/>
      <c r="AF25" s="437"/>
      <c r="AG25" s="438"/>
      <c r="AH25" s="458">
        <v>113</v>
      </c>
      <c r="AI25" s="459"/>
      <c r="AJ25" s="459"/>
      <c r="AK25" s="459"/>
      <c r="AL25" s="501"/>
      <c r="AM25" s="458">
        <v>369736</v>
      </c>
      <c r="AN25" s="459"/>
      <c r="AO25" s="459"/>
      <c r="AP25" s="459"/>
      <c r="AQ25" s="459"/>
      <c r="AR25" s="501"/>
      <c r="AS25" s="458">
        <v>3272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46292187</v>
      </c>
      <c r="BO25" s="371"/>
      <c r="BP25" s="371"/>
      <c r="BQ25" s="371"/>
      <c r="BR25" s="371"/>
      <c r="BS25" s="371"/>
      <c r="BT25" s="371"/>
      <c r="BU25" s="372"/>
      <c r="BV25" s="370">
        <v>6070605</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6183</v>
      </c>
      <c r="R26" s="459"/>
      <c r="S26" s="459"/>
      <c r="T26" s="459"/>
      <c r="U26" s="459"/>
      <c r="V26" s="501"/>
      <c r="W26" s="553"/>
      <c r="X26" s="554"/>
      <c r="Y26" s="555"/>
      <c r="Z26" s="457" t="s">
        <v>168</v>
      </c>
      <c r="AA26" s="559"/>
      <c r="AB26" s="559"/>
      <c r="AC26" s="559"/>
      <c r="AD26" s="559"/>
      <c r="AE26" s="559"/>
      <c r="AF26" s="559"/>
      <c r="AG26" s="560"/>
      <c r="AH26" s="458">
        <v>49</v>
      </c>
      <c r="AI26" s="459"/>
      <c r="AJ26" s="459"/>
      <c r="AK26" s="459"/>
      <c r="AL26" s="501"/>
      <c r="AM26" s="458">
        <v>166012</v>
      </c>
      <c r="AN26" s="459"/>
      <c r="AO26" s="459"/>
      <c r="AP26" s="459"/>
      <c r="AQ26" s="459"/>
      <c r="AR26" s="501"/>
      <c r="AS26" s="458">
        <v>3388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6360</v>
      </c>
      <c r="R27" s="459"/>
      <c r="S27" s="459"/>
      <c r="T27" s="459"/>
      <c r="U27" s="459"/>
      <c r="V27" s="501"/>
      <c r="W27" s="553"/>
      <c r="X27" s="554"/>
      <c r="Y27" s="555"/>
      <c r="Z27" s="457" t="s">
        <v>171</v>
      </c>
      <c r="AA27" s="437"/>
      <c r="AB27" s="437"/>
      <c r="AC27" s="437"/>
      <c r="AD27" s="437"/>
      <c r="AE27" s="437"/>
      <c r="AF27" s="437"/>
      <c r="AG27" s="438"/>
      <c r="AH27" s="458">
        <v>43</v>
      </c>
      <c r="AI27" s="459"/>
      <c r="AJ27" s="459"/>
      <c r="AK27" s="459"/>
      <c r="AL27" s="501"/>
      <c r="AM27" s="458">
        <v>155236</v>
      </c>
      <c r="AN27" s="459"/>
      <c r="AO27" s="459"/>
      <c r="AP27" s="459"/>
      <c r="AQ27" s="459"/>
      <c r="AR27" s="501"/>
      <c r="AS27" s="458">
        <v>3610</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5490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4675795</v>
      </c>
      <c r="BO28" s="371"/>
      <c r="BP28" s="371"/>
      <c r="BQ28" s="371"/>
      <c r="BR28" s="371"/>
      <c r="BS28" s="371"/>
      <c r="BT28" s="371"/>
      <c r="BU28" s="372"/>
      <c r="BV28" s="370">
        <v>4403836</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18</v>
      </c>
      <c r="M29" s="459"/>
      <c r="N29" s="459"/>
      <c r="O29" s="459"/>
      <c r="P29" s="501"/>
      <c r="Q29" s="458">
        <v>5000</v>
      </c>
      <c r="R29" s="459"/>
      <c r="S29" s="459"/>
      <c r="T29" s="459"/>
      <c r="U29" s="459"/>
      <c r="V29" s="501"/>
      <c r="W29" s="556"/>
      <c r="X29" s="557"/>
      <c r="Y29" s="558"/>
      <c r="Z29" s="457" t="s">
        <v>177</v>
      </c>
      <c r="AA29" s="437"/>
      <c r="AB29" s="437"/>
      <c r="AC29" s="437"/>
      <c r="AD29" s="437"/>
      <c r="AE29" s="437"/>
      <c r="AF29" s="437"/>
      <c r="AG29" s="438"/>
      <c r="AH29" s="458">
        <v>706</v>
      </c>
      <c r="AI29" s="459"/>
      <c r="AJ29" s="459"/>
      <c r="AK29" s="459"/>
      <c r="AL29" s="501"/>
      <c r="AM29" s="458">
        <v>2355070</v>
      </c>
      <c r="AN29" s="459"/>
      <c r="AO29" s="459"/>
      <c r="AP29" s="459"/>
      <c r="AQ29" s="459"/>
      <c r="AR29" s="501"/>
      <c r="AS29" s="458">
        <v>3336</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1339604</v>
      </c>
      <c r="BO29" s="408"/>
      <c r="BP29" s="408"/>
      <c r="BQ29" s="408"/>
      <c r="BR29" s="408"/>
      <c r="BS29" s="408"/>
      <c r="BT29" s="408"/>
      <c r="BU29" s="409"/>
      <c r="BV29" s="407">
        <v>1148385</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4648140</v>
      </c>
      <c r="BO30" s="527"/>
      <c r="BP30" s="527"/>
      <c r="BQ30" s="527"/>
      <c r="BR30" s="527"/>
      <c r="BS30" s="527"/>
      <c r="BT30" s="527"/>
      <c r="BU30" s="528"/>
      <c r="BV30" s="526">
        <v>4369629</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7</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10</v>
      </c>
      <c r="BX34" s="597"/>
      <c r="BY34" s="598" t="str">
        <f>IF('各会計、関係団体の財政状況及び健全化判断比率'!B68="","",'各会計、関係団体の財政状況及び健全化判断比率'!B68)</f>
        <v>兵庫県市町村職員退職手当組合</v>
      </c>
      <c r="BZ34" s="598"/>
      <c r="CA34" s="598"/>
      <c r="CB34" s="598"/>
      <c r="CC34" s="598"/>
      <c r="CD34" s="598"/>
      <c r="CE34" s="598"/>
      <c r="CF34" s="598"/>
      <c r="CG34" s="598"/>
      <c r="CH34" s="598"/>
      <c r="CI34" s="598"/>
      <c r="CJ34" s="598"/>
      <c r="CK34" s="598"/>
      <c r="CL34" s="598"/>
      <c r="CM34" s="598"/>
      <c r="CN34" s="181"/>
      <c r="CO34" s="597">
        <f>IF(CQ34="","",MAX(C34:D43,U34:V43,AM34:AN43,BE34:BF43,BW34:BX43)+1)</f>
        <v>14</v>
      </c>
      <c r="CP34" s="597"/>
      <c r="CQ34" s="598" t="str">
        <f>IF('各会計、関係団体の財政状況及び健全化判断比率'!BS7="","",'各会計、関係団体の財政状況及び健全化判断比率'!BS7)</f>
        <v>三田地域振興(株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公営墓地整備事業特別会計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81"/>
      <c r="AM35" s="597">
        <f t="shared" ref="AM35:AM43" si="0">IF(AO35="","",AM34+1)</f>
        <v>8</v>
      </c>
      <c r="AN35" s="597"/>
      <c r="AO35" s="598" t="str">
        <f>IF('各会計、関係団体の財政状況及び健全化判断比率'!B33="","",'各会計、関係団体の財政状況及び健全化判断比率'!B33)</f>
        <v>三田市民病院事業会計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11</v>
      </c>
      <c r="BX35" s="597"/>
      <c r="BY35" s="598" t="str">
        <f>IF('各会計、関係団体の財政状況及び健全化判断比率'!B69="","",'各会計、関係団体の財政状況及び健全化判断比率'!B69)</f>
        <v>丹波少年自然の家事務組合</v>
      </c>
      <c r="BZ35" s="598"/>
      <c r="CA35" s="598"/>
      <c r="CB35" s="598"/>
      <c r="CC35" s="598"/>
      <c r="CD35" s="598"/>
      <c r="CE35" s="598"/>
      <c r="CF35" s="598"/>
      <c r="CG35" s="598"/>
      <c r="CH35" s="598"/>
      <c r="CI35" s="598"/>
      <c r="CJ35" s="598"/>
      <c r="CK35" s="598"/>
      <c r="CL35" s="598"/>
      <c r="CM35" s="598"/>
      <c r="CN35" s="181"/>
      <c r="CO35" s="597">
        <f t="shared" ref="CO35:CO43" si="3">IF(CQ35="","",CO34+1)</f>
        <v>15</v>
      </c>
      <c r="CP35" s="597"/>
      <c r="CQ35" s="598" t="str">
        <f>IF('各会計、関係団体の財政状況及び健全化判断比率'!BS8="","",'各会計、関係団体の財政状況及び健全化判断比率'!BS8)</f>
        <v>兵庫県信用保証協会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81"/>
      <c r="AM36" s="597">
        <f t="shared" si="0"/>
        <v>9</v>
      </c>
      <c r="AN36" s="597"/>
      <c r="AO36" s="598" t="str">
        <f>IF('各会計、関係団体の財政状況及び健全化判断比率'!B34="","",'各会計、関係団体の財政状況及び健全化判断比率'!B34)</f>
        <v>下水道事業会計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12</v>
      </c>
      <c r="BX36" s="597"/>
      <c r="BY36" s="598" t="str">
        <f>IF('各会計、関係団体の財政状況及び健全化判断比率'!B70="","",'各会計、関係団体の財政状況及び健全化判断比率'!B70)</f>
        <v>兵庫県後期高齢者医療広域連合（一般会計）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6</v>
      </c>
      <c r="V37" s="597"/>
      <c r="W37" s="598" t="str">
        <f>IF('各会計、関係団体の財政状況及び健全化判断比率'!B31="","",'各会計、関係団体の財政状況及び健全化判断比率'!B31)</f>
        <v>駐車場事業特別会計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13</v>
      </c>
      <c r="BX37" s="597"/>
      <c r="BY37" s="598" t="str">
        <f>IF('各会計、関係団体の財政状況及び健全化判断比率'!B71="","",'各会計、関係団体の財政状況及び健全化判断比率'!B71)</f>
        <v>兵庫県後期高齢者医療広域連合（特別会計）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Y4gZHi3z7SCHOKjJ+bt2VniqbKCVWZsB/GY10l0q/U8VWyS1KdFpnZeELhsdLLaBeLoE7dSI9hJo/agnL3Cceg==" saltValue="tfGCjVShEqgWysnz3nMev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533</v>
      </c>
      <c r="D34" s="1151"/>
      <c r="E34" s="1152"/>
      <c r="F34" s="32">
        <v>19.920000000000002</v>
      </c>
      <c r="G34" s="33">
        <v>14.04</v>
      </c>
      <c r="H34" s="33">
        <v>13.13</v>
      </c>
      <c r="I34" s="33">
        <v>12.92</v>
      </c>
      <c r="J34" s="34">
        <v>11.61</v>
      </c>
      <c r="K34" s="22"/>
      <c r="L34" s="22"/>
      <c r="M34" s="22"/>
      <c r="N34" s="22"/>
      <c r="O34" s="22"/>
      <c r="P34" s="22"/>
    </row>
    <row r="35" spans="1:16" ht="39" customHeight="1" x14ac:dyDescent="0.15">
      <c r="A35" s="22"/>
      <c r="B35" s="35"/>
      <c r="C35" s="1145" t="s">
        <v>534</v>
      </c>
      <c r="D35" s="1146"/>
      <c r="E35" s="1147"/>
      <c r="F35" s="36">
        <v>1.88</v>
      </c>
      <c r="G35" s="37">
        <v>2.2200000000000002</v>
      </c>
      <c r="H35" s="37">
        <v>3.45</v>
      </c>
      <c r="I35" s="37">
        <v>5.05</v>
      </c>
      <c r="J35" s="38">
        <v>6.22</v>
      </c>
      <c r="K35" s="22"/>
      <c r="L35" s="22"/>
      <c r="M35" s="22"/>
      <c r="N35" s="22"/>
      <c r="O35" s="22"/>
      <c r="P35" s="22"/>
    </row>
    <row r="36" spans="1:16" ht="39" customHeight="1" x14ac:dyDescent="0.15">
      <c r="A36" s="22"/>
      <c r="B36" s="35"/>
      <c r="C36" s="1145" t="s">
        <v>535</v>
      </c>
      <c r="D36" s="1146"/>
      <c r="E36" s="1147"/>
      <c r="F36" s="36">
        <v>2</v>
      </c>
      <c r="G36" s="37">
        <v>6.38</v>
      </c>
      <c r="H36" s="37">
        <v>8.9</v>
      </c>
      <c r="I36" s="37">
        <v>10.37</v>
      </c>
      <c r="J36" s="38">
        <v>6.22</v>
      </c>
      <c r="K36" s="22"/>
      <c r="L36" s="22"/>
      <c r="M36" s="22"/>
      <c r="N36" s="22"/>
      <c r="O36" s="22"/>
      <c r="P36" s="22"/>
    </row>
    <row r="37" spans="1:16" ht="39" customHeight="1" x14ac:dyDescent="0.15">
      <c r="A37" s="22"/>
      <c r="B37" s="35"/>
      <c r="C37" s="1145" t="s">
        <v>536</v>
      </c>
      <c r="D37" s="1146"/>
      <c r="E37" s="1147"/>
      <c r="F37" s="36">
        <v>2.5</v>
      </c>
      <c r="G37" s="37">
        <v>1.99</v>
      </c>
      <c r="H37" s="37">
        <v>3.75</v>
      </c>
      <c r="I37" s="37">
        <v>2.0499999999999998</v>
      </c>
      <c r="J37" s="38">
        <v>1.99</v>
      </c>
      <c r="K37" s="22"/>
      <c r="L37" s="22"/>
      <c r="M37" s="22"/>
      <c r="N37" s="22"/>
      <c r="O37" s="22"/>
      <c r="P37" s="22"/>
    </row>
    <row r="38" spans="1:16" ht="39" customHeight="1" x14ac:dyDescent="0.15">
      <c r="A38" s="22"/>
      <c r="B38" s="35"/>
      <c r="C38" s="1145" t="s">
        <v>537</v>
      </c>
      <c r="D38" s="1146"/>
      <c r="E38" s="1147"/>
      <c r="F38" s="36">
        <v>0.8</v>
      </c>
      <c r="G38" s="37">
        <v>1.04</v>
      </c>
      <c r="H38" s="37">
        <v>1.28</v>
      </c>
      <c r="I38" s="37">
        <v>1.22</v>
      </c>
      <c r="J38" s="38">
        <v>0.9</v>
      </c>
      <c r="K38" s="22"/>
      <c r="L38" s="22"/>
      <c r="M38" s="22"/>
      <c r="N38" s="22"/>
      <c r="O38" s="22"/>
      <c r="P38" s="22"/>
    </row>
    <row r="39" spans="1:16" ht="39" customHeight="1" x14ac:dyDescent="0.15">
      <c r="A39" s="22"/>
      <c r="B39" s="35"/>
      <c r="C39" s="1145" t="s">
        <v>538</v>
      </c>
      <c r="D39" s="1146"/>
      <c r="E39" s="1147"/>
      <c r="F39" s="36">
        <v>0.14000000000000001</v>
      </c>
      <c r="G39" s="37">
        <v>0.16</v>
      </c>
      <c r="H39" s="37">
        <v>0.16</v>
      </c>
      <c r="I39" s="37">
        <v>0.18</v>
      </c>
      <c r="J39" s="38">
        <v>0.2</v>
      </c>
      <c r="K39" s="22"/>
      <c r="L39" s="22"/>
      <c r="M39" s="22"/>
      <c r="N39" s="22"/>
      <c r="O39" s="22"/>
      <c r="P39" s="22"/>
    </row>
    <row r="40" spans="1:16" ht="39" customHeight="1" x14ac:dyDescent="0.15">
      <c r="A40" s="22"/>
      <c r="B40" s="35"/>
      <c r="C40" s="1145" t="s">
        <v>539</v>
      </c>
      <c r="D40" s="1146"/>
      <c r="E40" s="1147"/>
      <c r="F40" s="36">
        <v>0.71</v>
      </c>
      <c r="G40" s="37">
        <v>0.37</v>
      </c>
      <c r="H40" s="37">
        <v>0.23</v>
      </c>
      <c r="I40" s="37">
        <v>0.11</v>
      </c>
      <c r="J40" s="38">
        <v>0.02</v>
      </c>
      <c r="K40" s="22"/>
      <c r="L40" s="22"/>
      <c r="M40" s="22"/>
      <c r="N40" s="22"/>
      <c r="O40" s="22"/>
      <c r="P40" s="22"/>
    </row>
    <row r="41" spans="1:16" ht="39" customHeight="1" x14ac:dyDescent="0.15">
      <c r="A41" s="22"/>
      <c r="B41" s="35"/>
      <c r="C41" s="1145" t="s">
        <v>540</v>
      </c>
      <c r="D41" s="1146"/>
      <c r="E41" s="1147"/>
      <c r="F41" s="36">
        <v>0.1</v>
      </c>
      <c r="G41" s="37">
        <v>0</v>
      </c>
      <c r="H41" s="37">
        <v>0</v>
      </c>
      <c r="I41" s="37">
        <v>0.02</v>
      </c>
      <c r="J41" s="38">
        <v>0</v>
      </c>
      <c r="K41" s="22"/>
      <c r="L41" s="22"/>
      <c r="M41" s="22"/>
      <c r="N41" s="22"/>
      <c r="O41" s="22"/>
      <c r="P41" s="22"/>
    </row>
    <row r="42" spans="1:16" ht="39" customHeight="1" x14ac:dyDescent="0.15">
      <c r="A42" s="22"/>
      <c r="B42" s="39"/>
      <c r="C42" s="1145" t="s">
        <v>541</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542</v>
      </c>
      <c r="D43" s="1149"/>
      <c r="E43" s="1150"/>
      <c r="F43" s="41">
        <v>0.32</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2zY75vSYuSXpcck+oLkqVlGtEeYTHYFSpXGPMuIBIVk/qNj7F3UMBcFg2cPDu4h/HUyULQWpKIk2buaqI3hqw==" saltValue="Dw/qCiVWTu2kSsciaua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3852</v>
      </c>
      <c r="L45" s="60">
        <v>3841</v>
      </c>
      <c r="M45" s="60">
        <v>3744</v>
      </c>
      <c r="N45" s="60">
        <v>3594</v>
      </c>
      <c r="O45" s="61">
        <v>3505</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490</v>
      </c>
      <c r="L46" s="64" t="s">
        <v>490</v>
      </c>
      <c r="M46" s="64" t="s">
        <v>490</v>
      </c>
      <c r="N46" s="64" t="s">
        <v>490</v>
      </c>
      <c r="O46" s="65" t="s">
        <v>490</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490</v>
      </c>
      <c r="L47" s="64" t="s">
        <v>490</v>
      </c>
      <c r="M47" s="64" t="s">
        <v>490</v>
      </c>
      <c r="N47" s="64" t="s">
        <v>490</v>
      </c>
      <c r="O47" s="65" t="s">
        <v>490</v>
      </c>
      <c r="P47" s="48"/>
      <c r="Q47" s="48"/>
      <c r="R47" s="48"/>
      <c r="S47" s="48"/>
      <c r="T47" s="48"/>
      <c r="U47" s="48"/>
    </row>
    <row r="48" spans="1:21" ht="30.75" customHeight="1" x14ac:dyDescent="0.15">
      <c r="A48" s="48"/>
      <c r="B48" s="1155"/>
      <c r="C48" s="1156"/>
      <c r="D48" s="62"/>
      <c r="E48" s="1161" t="s">
        <v>13</v>
      </c>
      <c r="F48" s="1161"/>
      <c r="G48" s="1161"/>
      <c r="H48" s="1161"/>
      <c r="I48" s="1161"/>
      <c r="J48" s="1162"/>
      <c r="K48" s="63">
        <v>1566</v>
      </c>
      <c r="L48" s="64">
        <v>1536</v>
      </c>
      <c r="M48" s="64">
        <v>1380</v>
      </c>
      <c r="N48" s="64">
        <v>1304</v>
      </c>
      <c r="O48" s="65">
        <v>1315</v>
      </c>
      <c r="P48" s="48"/>
      <c r="Q48" s="48"/>
      <c r="R48" s="48"/>
      <c r="S48" s="48"/>
      <c r="T48" s="48"/>
      <c r="U48" s="48"/>
    </row>
    <row r="49" spans="1:21" ht="30.75" customHeight="1" x14ac:dyDescent="0.15">
      <c r="A49" s="48"/>
      <c r="B49" s="1155"/>
      <c r="C49" s="1156"/>
      <c r="D49" s="62"/>
      <c r="E49" s="1161" t="s">
        <v>14</v>
      </c>
      <c r="F49" s="1161"/>
      <c r="G49" s="1161"/>
      <c r="H49" s="1161"/>
      <c r="I49" s="1161"/>
      <c r="J49" s="1162"/>
      <c r="K49" s="63">
        <v>2</v>
      </c>
      <c r="L49" s="64">
        <v>2</v>
      </c>
      <c r="M49" s="64">
        <v>2</v>
      </c>
      <c r="N49" s="64">
        <v>1</v>
      </c>
      <c r="O49" s="65">
        <v>2</v>
      </c>
      <c r="P49" s="48"/>
      <c r="Q49" s="48"/>
      <c r="R49" s="48"/>
      <c r="S49" s="48"/>
      <c r="T49" s="48"/>
      <c r="U49" s="48"/>
    </row>
    <row r="50" spans="1:21" ht="30.75" customHeight="1" x14ac:dyDescent="0.15">
      <c r="A50" s="48"/>
      <c r="B50" s="1155"/>
      <c r="C50" s="1156"/>
      <c r="D50" s="62"/>
      <c r="E50" s="1161" t="s">
        <v>15</v>
      </c>
      <c r="F50" s="1161"/>
      <c r="G50" s="1161"/>
      <c r="H50" s="1161"/>
      <c r="I50" s="1161"/>
      <c r="J50" s="1162"/>
      <c r="K50" s="63">
        <v>771</v>
      </c>
      <c r="L50" s="64">
        <v>679</v>
      </c>
      <c r="M50" s="64">
        <v>357</v>
      </c>
      <c r="N50" s="64">
        <v>229</v>
      </c>
      <c r="O50" s="65">
        <v>164</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490</v>
      </c>
      <c r="L51" s="64" t="s">
        <v>490</v>
      </c>
      <c r="M51" s="64" t="s">
        <v>490</v>
      </c>
      <c r="N51" s="64" t="s">
        <v>490</v>
      </c>
      <c r="O51" s="65" t="s">
        <v>490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5072</v>
      </c>
      <c r="L52" s="64">
        <v>4854</v>
      </c>
      <c r="M52" s="64">
        <v>4149</v>
      </c>
      <c r="N52" s="64">
        <v>4239</v>
      </c>
      <c r="O52" s="65">
        <v>4053</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1119</v>
      </c>
      <c r="L53" s="69">
        <v>1204</v>
      </c>
      <c r="M53" s="69">
        <v>1334</v>
      </c>
      <c r="N53" s="69">
        <v>889</v>
      </c>
      <c r="O53" s="70">
        <v>933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5EJj1wRN3xN4tNKvJEvEvSmbPQSLYnRkiCLNU90E7rpW54YCExG3mrFLjxvgowOcULwH1eZeuQu0M6AmgOynZA==" saltValue="1mx6JOP/9+CXHsgDv52xg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84" t="s">
        <v>30</v>
      </c>
      <c r="C41" s="1185"/>
      <c r="D41" s="105"/>
      <c r="E41" s="1190" t="s">
        <v>31</v>
      </c>
      <c r="F41" s="1190"/>
      <c r="G41" s="1190"/>
      <c r="H41" s="1191"/>
      <c r="I41" s="355">
        <v>34552</v>
      </c>
      <c r="J41" s="356">
        <v>33581</v>
      </c>
      <c r="K41" s="356">
        <v>32360</v>
      </c>
      <c r="L41" s="356">
        <v>30593</v>
      </c>
      <c r="M41" s="357">
        <v>29191</v>
      </c>
    </row>
    <row r="42" spans="2:13" ht="27.75" customHeight="1" x14ac:dyDescent="0.15">
      <c r="B42" s="1186"/>
      <c r="C42" s="1187"/>
      <c r="D42" s="106"/>
      <c r="E42" s="1192" t="s">
        <v>32</v>
      </c>
      <c r="F42" s="1192"/>
      <c r="G42" s="1192"/>
      <c r="H42" s="1193"/>
      <c r="I42" s="358">
        <v>1510</v>
      </c>
      <c r="J42" s="359">
        <v>890</v>
      </c>
      <c r="K42" s="359">
        <v>566</v>
      </c>
      <c r="L42" s="359">
        <v>357</v>
      </c>
      <c r="M42" s="360">
        <v>205</v>
      </c>
    </row>
    <row r="43" spans="2:13" ht="27.75" customHeight="1" x14ac:dyDescent="0.15">
      <c r="B43" s="1186"/>
      <c r="C43" s="1187"/>
      <c r="D43" s="106"/>
      <c r="E43" s="1192" t="s">
        <v>33</v>
      </c>
      <c r="F43" s="1192"/>
      <c r="G43" s="1192"/>
      <c r="H43" s="1193"/>
      <c r="I43" s="358">
        <v>8862</v>
      </c>
      <c r="J43" s="359">
        <v>8221</v>
      </c>
      <c r="K43" s="359">
        <v>7778</v>
      </c>
      <c r="L43" s="359">
        <v>7141</v>
      </c>
      <c r="M43" s="360">
        <v>6350</v>
      </c>
    </row>
    <row r="44" spans="2:13" ht="27.75" customHeight="1" x14ac:dyDescent="0.15">
      <c r="B44" s="1186"/>
      <c r="C44" s="1187"/>
      <c r="D44" s="106"/>
      <c r="E44" s="1192" t="s">
        <v>34</v>
      </c>
      <c r="F44" s="1192"/>
      <c r="G44" s="1192"/>
      <c r="H44" s="1193"/>
      <c r="I44" s="358">
        <v>7</v>
      </c>
      <c r="J44" s="359">
        <v>5</v>
      </c>
      <c r="K44" s="359">
        <v>3</v>
      </c>
      <c r="L44" s="359">
        <v>2</v>
      </c>
      <c r="M44" s="360" t="s">
        <v>490</v>
      </c>
    </row>
    <row r="45" spans="2:13" ht="27.75" customHeight="1" x14ac:dyDescent="0.15">
      <c r="B45" s="1186"/>
      <c r="C45" s="1187"/>
      <c r="D45" s="106"/>
      <c r="E45" s="1192" t="s">
        <v>35</v>
      </c>
      <c r="F45" s="1192"/>
      <c r="G45" s="1192"/>
      <c r="H45" s="1193"/>
      <c r="I45" s="358" t="s">
        <v>490</v>
      </c>
      <c r="J45" s="359" t="s">
        <v>490</v>
      </c>
      <c r="K45" s="359" t="s">
        <v>490</v>
      </c>
      <c r="L45" s="359" t="s">
        <v>490</v>
      </c>
      <c r="M45" s="360" t="s">
        <v>490</v>
      </c>
    </row>
    <row r="46" spans="2:13" ht="27.75" customHeight="1" x14ac:dyDescent="0.15">
      <c r="B46" s="1186"/>
      <c r="C46" s="1187"/>
      <c r="D46" s="107"/>
      <c r="E46" s="1192" t="s">
        <v>36</v>
      </c>
      <c r="F46" s="1192"/>
      <c r="G46" s="1192"/>
      <c r="H46" s="1193"/>
      <c r="I46" s="358">
        <v>1</v>
      </c>
      <c r="J46" s="359">
        <v>3</v>
      </c>
      <c r="K46" s="359">
        <v>5</v>
      </c>
      <c r="L46" s="359">
        <v>3</v>
      </c>
      <c r="M46" s="360">
        <v>1</v>
      </c>
    </row>
    <row r="47" spans="2:13" ht="27.75" customHeight="1" x14ac:dyDescent="0.15">
      <c r="B47" s="1186"/>
      <c r="C47" s="1187"/>
      <c r="D47" s="108"/>
      <c r="E47" s="1194" t="s">
        <v>37</v>
      </c>
      <c r="F47" s="1195"/>
      <c r="G47" s="1195"/>
      <c r="H47" s="1196"/>
      <c r="I47" s="358" t="s">
        <v>490</v>
      </c>
      <c r="J47" s="359" t="s">
        <v>490</v>
      </c>
      <c r="K47" s="359" t="s">
        <v>490</v>
      </c>
      <c r="L47" s="359" t="s">
        <v>490</v>
      </c>
      <c r="M47" s="360" t="s">
        <v>490</v>
      </c>
    </row>
    <row r="48" spans="2:13" ht="27.75" customHeight="1" x14ac:dyDescent="0.15">
      <c r="B48" s="1186"/>
      <c r="C48" s="1187"/>
      <c r="D48" s="106"/>
      <c r="E48" s="1192" t="s">
        <v>38</v>
      </c>
      <c r="F48" s="1192"/>
      <c r="G48" s="1192"/>
      <c r="H48" s="1193"/>
      <c r="I48" s="358" t="s">
        <v>490</v>
      </c>
      <c r="J48" s="359" t="s">
        <v>490</v>
      </c>
      <c r="K48" s="359" t="s">
        <v>490</v>
      </c>
      <c r="L48" s="359" t="s">
        <v>490</v>
      </c>
      <c r="M48" s="360" t="s">
        <v>490</v>
      </c>
    </row>
    <row r="49" spans="2:13" ht="27.75" customHeight="1" x14ac:dyDescent="0.15">
      <c r="B49" s="1188"/>
      <c r="C49" s="1189"/>
      <c r="D49" s="106"/>
      <c r="E49" s="1192" t="s">
        <v>39</v>
      </c>
      <c r="F49" s="1192"/>
      <c r="G49" s="1192"/>
      <c r="H49" s="1193"/>
      <c r="I49" s="358" t="s">
        <v>490</v>
      </c>
      <c r="J49" s="359" t="s">
        <v>490</v>
      </c>
      <c r="K49" s="359" t="s">
        <v>490</v>
      </c>
      <c r="L49" s="359" t="s">
        <v>490</v>
      </c>
      <c r="M49" s="360" t="s">
        <v>490</v>
      </c>
    </row>
    <row r="50" spans="2:13" ht="27.75" customHeight="1" x14ac:dyDescent="0.15">
      <c r="B50" s="1197" t="s">
        <v>40</v>
      </c>
      <c r="C50" s="1198"/>
      <c r="D50" s="109"/>
      <c r="E50" s="1192" t="s">
        <v>41</v>
      </c>
      <c r="F50" s="1192"/>
      <c r="G50" s="1192"/>
      <c r="H50" s="1193"/>
      <c r="I50" s="358">
        <v>8793</v>
      </c>
      <c r="J50" s="359">
        <v>9743</v>
      </c>
      <c r="K50" s="359">
        <v>10819</v>
      </c>
      <c r="L50" s="359">
        <v>11903</v>
      </c>
      <c r="M50" s="360">
        <v>12717</v>
      </c>
    </row>
    <row r="51" spans="2:13" ht="27.75" customHeight="1" x14ac:dyDescent="0.15">
      <c r="B51" s="1186"/>
      <c r="C51" s="1187"/>
      <c r="D51" s="106"/>
      <c r="E51" s="1192" t="s">
        <v>42</v>
      </c>
      <c r="F51" s="1192"/>
      <c r="G51" s="1192"/>
      <c r="H51" s="1193"/>
      <c r="I51" s="358">
        <v>6915</v>
      </c>
      <c r="J51" s="359">
        <v>6417</v>
      </c>
      <c r="K51" s="359">
        <v>6286</v>
      </c>
      <c r="L51" s="359">
        <v>6506</v>
      </c>
      <c r="M51" s="360">
        <v>5763</v>
      </c>
    </row>
    <row r="52" spans="2:13" ht="27.75" customHeight="1" x14ac:dyDescent="0.15">
      <c r="B52" s="1188"/>
      <c r="C52" s="1189"/>
      <c r="D52" s="106"/>
      <c r="E52" s="1192" t="s">
        <v>43</v>
      </c>
      <c r="F52" s="1192"/>
      <c r="G52" s="1192"/>
      <c r="H52" s="1193"/>
      <c r="I52" s="358">
        <v>32628</v>
      </c>
      <c r="J52" s="359">
        <v>31318</v>
      </c>
      <c r="K52" s="359">
        <v>30350</v>
      </c>
      <c r="L52" s="359">
        <v>28940</v>
      </c>
      <c r="M52" s="360">
        <v>27032</v>
      </c>
    </row>
    <row r="53" spans="2:13" ht="27.75" customHeight="1" thickBot="1" x14ac:dyDescent="0.2">
      <c r="B53" s="1199" t="s">
        <v>19</v>
      </c>
      <c r="C53" s="1200"/>
      <c r="D53" s="110"/>
      <c r="E53" s="1201" t="s">
        <v>44</v>
      </c>
      <c r="F53" s="1201"/>
      <c r="G53" s="1201"/>
      <c r="H53" s="1202"/>
      <c r="I53" s="361">
        <v>-3404</v>
      </c>
      <c r="J53" s="362">
        <v>-4779</v>
      </c>
      <c r="K53" s="362">
        <v>-6744</v>
      </c>
      <c r="L53" s="362">
        <v>-9254</v>
      </c>
      <c r="M53" s="363">
        <v>-9766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QdkBadLe90SnRqBhIBh5ctHR8WipAu2LqGRiI9VcScwBxaX8eUuytcdg8bHcPRxAIKFQsjAhZ1CjiXxckaXoKQ==" saltValue="nfclN/uNQ/jXyuP0/drAr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122">
        <v>3906</v>
      </c>
      <c r="G55" s="122">
        <v>4404</v>
      </c>
      <c r="H55" s="123">
        <v>4676</v>
      </c>
    </row>
    <row r="56" spans="2:8" ht="52.5" customHeight="1" x14ac:dyDescent="0.15">
      <c r="B56" s="124"/>
      <c r="C56" s="1213" t="s">
        <v>47</v>
      </c>
      <c r="D56" s="1213"/>
      <c r="E56" s="1214"/>
      <c r="F56" s="125">
        <v>1056</v>
      </c>
      <c r="G56" s="125">
        <v>1148</v>
      </c>
      <c r="H56" s="126">
        <v>1340</v>
      </c>
    </row>
    <row r="57" spans="2:8" ht="53.25" customHeight="1" x14ac:dyDescent="0.15">
      <c r="B57" s="124"/>
      <c r="C57" s="1215" t="s">
        <v>48</v>
      </c>
      <c r="D57" s="1215"/>
      <c r="E57" s="1216"/>
      <c r="F57" s="127">
        <v>4068</v>
      </c>
      <c r="G57" s="127">
        <v>4370</v>
      </c>
      <c r="H57" s="128">
        <v>4648</v>
      </c>
    </row>
    <row r="58" spans="2:8" ht="45.75" customHeight="1" x14ac:dyDescent="0.15">
      <c r="B58" s="129"/>
      <c r="C58" s="1203" t="s">
        <v>555</v>
      </c>
      <c r="D58" s="1204"/>
      <c r="E58" s="1205"/>
      <c r="F58" s="130">
        <v>1226</v>
      </c>
      <c r="G58" s="130">
        <v>1526</v>
      </c>
      <c r="H58" s="131">
        <v>1848</v>
      </c>
    </row>
    <row r="59" spans="2:8" ht="45.75" customHeight="1" x14ac:dyDescent="0.15">
      <c r="B59" s="129"/>
      <c r="C59" s="1203" t="s">
        <v>556</v>
      </c>
      <c r="D59" s="1204"/>
      <c r="E59" s="1205"/>
      <c r="F59" s="130">
        <v>859</v>
      </c>
      <c r="G59" s="130">
        <v>857</v>
      </c>
      <c r="H59" s="131">
        <v>868</v>
      </c>
    </row>
    <row r="60" spans="2:8" ht="45.75" customHeight="1" x14ac:dyDescent="0.15">
      <c r="B60" s="129"/>
      <c r="C60" s="1203" t="s">
        <v>557</v>
      </c>
      <c r="D60" s="1204"/>
      <c r="E60" s="1205"/>
      <c r="F60" s="130">
        <v>415</v>
      </c>
      <c r="G60" s="130">
        <v>426</v>
      </c>
      <c r="H60" s="131">
        <v>432</v>
      </c>
    </row>
    <row r="61" spans="2:8" ht="45.75" customHeight="1" x14ac:dyDescent="0.15">
      <c r="B61" s="129"/>
      <c r="C61" s="1203" t="s">
        <v>558</v>
      </c>
      <c r="D61" s="1204"/>
      <c r="E61" s="1205"/>
      <c r="F61" s="130">
        <v>357</v>
      </c>
      <c r="G61" s="130">
        <v>408</v>
      </c>
      <c r="H61" s="131">
        <v>408</v>
      </c>
    </row>
    <row r="62" spans="2:8" ht="45.75" customHeight="1" thickBot="1" x14ac:dyDescent="0.2">
      <c r="B62" s="132"/>
      <c r="C62" s="1206" t="s">
        <v>559</v>
      </c>
      <c r="D62" s="1207"/>
      <c r="E62" s="1208"/>
      <c r="F62" s="133">
        <v>390</v>
      </c>
      <c r="G62" s="133">
        <v>390</v>
      </c>
      <c r="H62" s="134">
        <v>390</v>
      </c>
    </row>
    <row r="63" spans="2:8" ht="52.5" customHeight="1" thickBot="1" x14ac:dyDescent="0.2">
      <c r="B63" s="135"/>
      <c r="C63" s="1209" t="s">
        <v>49</v>
      </c>
      <c r="D63" s="1209"/>
      <c r="E63" s="1210"/>
      <c r="F63" s="136">
        <v>9031</v>
      </c>
      <c r="G63" s="136">
        <v>9922</v>
      </c>
      <c r="H63" s="137">
        <v>10664</v>
      </c>
    </row>
    <row r="64" spans="2:8" x14ac:dyDescent="0.15"/>
  </sheetData>
  <sheetProtection algorithmName="SHA-512" hashValue="gVrpB49aUdagBCwpasr63IZjAJXlPdXg0S3LYnyKBbKIzEtJhXWxfIfEerpwqdA7x0xYaFRceiJFdWE1WGk31Q==" saltValue="PAX1dDkFwNVDCYMjLerl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27966</v>
      </c>
      <c r="E3" s="156"/>
      <c r="F3" s="157">
        <v>42836</v>
      </c>
      <c r="G3" s="158"/>
      <c r="H3" s="159"/>
    </row>
    <row r="4" spans="1:8" x14ac:dyDescent="0.15">
      <c r="A4" s="160"/>
      <c r="B4" s="161"/>
      <c r="C4" s="162"/>
      <c r="D4" s="163">
        <v>18766</v>
      </c>
      <c r="E4" s="164"/>
      <c r="F4" s="165">
        <v>22936</v>
      </c>
      <c r="G4" s="166"/>
      <c r="H4" s="167"/>
    </row>
    <row r="5" spans="1:8" x14ac:dyDescent="0.15">
      <c r="A5" s="148" t="s">
        <v>522</v>
      </c>
      <c r="B5" s="153"/>
      <c r="C5" s="154"/>
      <c r="D5" s="155">
        <v>27750</v>
      </c>
      <c r="E5" s="156"/>
      <c r="F5" s="157">
        <v>44161</v>
      </c>
      <c r="G5" s="158"/>
      <c r="H5" s="159"/>
    </row>
    <row r="6" spans="1:8" x14ac:dyDescent="0.15">
      <c r="A6" s="160"/>
      <c r="B6" s="161"/>
      <c r="C6" s="162"/>
      <c r="D6" s="163">
        <v>16790</v>
      </c>
      <c r="E6" s="164"/>
      <c r="F6" s="165">
        <v>23644</v>
      </c>
      <c r="G6" s="166"/>
      <c r="H6" s="167"/>
    </row>
    <row r="7" spans="1:8" x14ac:dyDescent="0.15">
      <c r="A7" s="148" t="s">
        <v>523</v>
      </c>
      <c r="B7" s="153"/>
      <c r="C7" s="154"/>
      <c r="D7" s="155">
        <v>32835</v>
      </c>
      <c r="E7" s="156"/>
      <c r="F7" s="157">
        <v>43955</v>
      </c>
      <c r="G7" s="158"/>
      <c r="H7" s="159"/>
    </row>
    <row r="8" spans="1:8" x14ac:dyDescent="0.15">
      <c r="A8" s="160"/>
      <c r="B8" s="161"/>
      <c r="C8" s="162"/>
      <c r="D8" s="163">
        <v>19539</v>
      </c>
      <c r="E8" s="164"/>
      <c r="F8" s="165">
        <v>21318</v>
      </c>
      <c r="G8" s="166"/>
      <c r="H8" s="167"/>
    </row>
    <row r="9" spans="1:8" x14ac:dyDescent="0.15">
      <c r="A9" s="148" t="s">
        <v>524</v>
      </c>
      <c r="B9" s="153"/>
      <c r="C9" s="154"/>
      <c r="D9" s="155">
        <v>29692</v>
      </c>
      <c r="E9" s="156"/>
      <c r="F9" s="157">
        <v>41921</v>
      </c>
      <c r="G9" s="158"/>
      <c r="H9" s="159"/>
    </row>
    <row r="10" spans="1:8" x14ac:dyDescent="0.15">
      <c r="A10" s="160"/>
      <c r="B10" s="161"/>
      <c r="C10" s="162"/>
      <c r="D10" s="163">
        <v>17074</v>
      </c>
      <c r="E10" s="164"/>
      <c r="F10" s="165">
        <v>21655</v>
      </c>
      <c r="G10" s="166"/>
      <c r="H10" s="167"/>
    </row>
    <row r="11" spans="1:8" x14ac:dyDescent="0.15">
      <c r="A11" s="148" t="s">
        <v>525</v>
      </c>
      <c r="B11" s="153"/>
      <c r="C11" s="154"/>
      <c r="D11" s="155">
        <v>32543</v>
      </c>
      <c r="E11" s="156"/>
      <c r="F11" s="157">
        <v>44585</v>
      </c>
      <c r="G11" s="158"/>
      <c r="H11" s="159"/>
    </row>
    <row r="12" spans="1:8" x14ac:dyDescent="0.15">
      <c r="A12" s="160"/>
      <c r="B12" s="161"/>
      <c r="C12" s="168"/>
      <c r="D12" s="163">
        <v>13706</v>
      </c>
      <c r="E12" s="164"/>
      <c r="F12" s="165">
        <v>23077</v>
      </c>
      <c r="G12" s="166"/>
      <c r="H12" s="167"/>
    </row>
    <row r="13" spans="1:8" x14ac:dyDescent="0.15">
      <c r="A13" s="148"/>
      <c r="B13" s="153"/>
      <c r="C13" s="169"/>
      <c r="D13" s="170">
        <v>30157</v>
      </c>
      <c r="E13" s="171"/>
      <c r="F13" s="172">
        <v>43492</v>
      </c>
      <c r="G13" s="173"/>
      <c r="H13" s="159"/>
    </row>
    <row r="14" spans="1:8" x14ac:dyDescent="0.15">
      <c r="A14" s="160"/>
      <c r="B14" s="161"/>
      <c r="C14" s="162"/>
      <c r="D14" s="163">
        <v>17175</v>
      </c>
      <c r="E14" s="164"/>
      <c r="F14" s="165">
        <v>22526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2.5099999999999998</v>
      </c>
      <c r="C19" s="174">
        <f>ROUND(VALUE(SUBSTITUTE(実質収支比率等に係る経年分析!G$48,"▲","-")),2)</f>
        <v>2</v>
      </c>
      <c r="D19" s="174">
        <f>ROUND(VALUE(SUBSTITUTE(実質収支比率等に係る経年分析!H$48,"▲","-")),2)</f>
        <v>3.76</v>
      </c>
      <c r="E19" s="174">
        <f>ROUND(VALUE(SUBSTITUTE(実質収支比率等に係る経年分析!I$48,"▲","-")),2)</f>
        <v>2.0499999999999998</v>
      </c>
      <c r="F19" s="174">
        <f>ROUND(VALUE(SUBSTITUTE(実質収支比率等に係る経年分析!J$48,"▲","-")),2)</f>
        <v>1.99</v>
      </c>
    </row>
    <row r="20" spans="1:11" x14ac:dyDescent="0.15">
      <c r="A20" s="174" t="s">
        <v>53</v>
      </c>
      <c r="B20" s="174">
        <f>ROUND(VALUE(SUBSTITUTE(実質収支比率等に係る経年分析!F$47,"▲","-")),2)</f>
        <v>13.86</v>
      </c>
      <c r="C20" s="174">
        <f>ROUND(VALUE(SUBSTITUTE(実質収支比率等に係る経年分析!G$47,"▲","-")),2)</f>
        <v>14.95</v>
      </c>
      <c r="D20" s="174">
        <f>ROUND(VALUE(SUBSTITUTE(実質収支比率等に係る経年分析!H$47,"▲","-")),2)</f>
        <v>16.39</v>
      </c>
      <c r="E20" s="174">
        <f>ROUND(VALUE(SUBSTITUTE(実質収支比率等に係る経年分析!I$47,"▲","-")),2)</f>
        <v>18.86</v>
      </c>
      <c r="F20" s="174">
        <f>ROUND(VALUE(SUBSTITUTE(実質収支比率等に係る経年分析!J$47,"▲","-")),2)</f>
        <v>19.739999999999998</v>
      </c>
    </row>
    <row r="21" spans="1:11" x14ac:dyDescent="0.15">
      <c r="A21" s="174" t="s">
        <v>54</v>
      </c>
      <c r="B21" s="174">
        <f>IF(ISNUMBER(VALUE(SUBSTITUTE(実質収支比率等に係る経年分析!F$49,"▲","-"))),ROUND(VALUE(SUBSTITUTE(実質収支比率等に係る経年分析!F$49,"▲","-")),2),NA())</f>
        <v>2.21</v>
      </c>
      <c r="C21" s="174">
        <f>IF(ISNUMBER(VALUE(SUBSTITUTE(実質収支比率等に係る経年分析!G$49,"▲","-"))),ROUND(VALUE(SUBSTITUTE(実質収支比率等に係る経年分析!G$49,"▲","-")),2),NA())</f>
        <v>0.87</v>
      </c>
      <c r="D21" s="174">
        <f>IF(ISNUMBER(VALUE(SUBSTITUTE(実質収支比率等に係る経年分析!H$49,"▲","-"))),ROUND(VALUE(SUBSTITUTE(実質収支比率等に係る経年分析!H$49,"▲","-")),2),NA())</f>
        <v>3.36</v>
      </c>
      <c r="E21" s="174">
        <f>IF(ISNUMBER(VALUE(SUBSTITUTE(実質収支比率等に係る経年分析!I$49,"▲","-"))),ROUND(VALUE(SUBSTITUTE(実質収支比率等に係る経年分析!I$49,"▲","-")),2),NA())</f>
        <v>0.34</v>
      </c>
      <c r="F21" s="174">
        <f>IF(ISNUMBER(VALUE(SUBSTITUTE(実質収支比率等に係る経年分析!J$49,"▲","-"))),ROUND(VALUE(SUBSTITUTE(実質収支比率等に係る経年分析!J$49,"▲","-")),2),NA())</f>
        <v>1.1200000000000001</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0.32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駐車場事業特別会計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国民健康保険事業特別会計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0.71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0.37</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0.23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15">
      <c r="A31" s="175" t="str">
        <f>IF(連結実質赤字比率に係る赤字・黒字の構成分析!C$39="",NA(),連結実質赤字比率に係る赤字・黒字の構成分析!C$39)</f>
        <v>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0.14000000000000001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v>
      </c>
    </row>
    <row r="32" spans="1:11" x14ac:dyDescent="0.15">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1.04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1.28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1.22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v>
      </c>
    </row>
    <row r="33" spans="1:16" x14ac:dyDescent="0.15">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1.99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3.75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2.0499999999999998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1.99</v>
      </c>
    </row>
    <row r="34" spans="1:16" x14ac:dyDescent="0.15">
      <c r="A34" s="175" t="str">
        <f>IF(連結実質赤字比率に係る赤字・黒字の構成分析!C$36="",NA(),連結実質赤字比率に係る赤字・黒字の構成分析!C$36)</f>
        <v>三田市民病院事業会計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6.38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8.9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10.37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6.22</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1.88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2.2200000000000002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3.45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5.05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6.22</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19.920000000000002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14.04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13.13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12.92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11.61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5072</v>
      </c>
      <c r="E42" s="176"/>
      <c r="F42" s="176"/>
      <c r="G42" s="176">
        <f>'実質公債費比率（分子）の構造'!L$52</f>
        <v>4854</v>
      </c>
      <c r="H42" s="176"/>
      <c r="I42" s="176"/>
      <c r="J42" s="176">
        <f>'実質公債費比率（分子）の構造'!M$52</f>
        <v>4149</v>
      </c>
      <c r="K42" s="176"/>
      <c r="L42" s="176"/>
      <c r="M42" s="176">
        <f>'実質公債費比率（分子）の構造'!N$52</f>
        <v>4239</v>
      </c>
      <c r="N42" s="176"/>
      <c r="O42" s="176"/>
      <c r="P42" s="176">
        <f>'実質公債費比率（分子）の構造'!O$52</f>
        <v>4053</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771</v>
      </c>
      <c r="C44" s="176"/>
      <c r="D44" s="176"/>
      <c r="E44" s="176">
        <f>'実質公債費比率（分子）の構造'!L$50</f>
        <v>679</v>
      </c>
      <c r="F44" s="176"/>
      <c r="G44" s="176"/>
      <c r="H44" s="176">
        <f>'実質公債費比率（分子）の構造'!M$50</f>
        <v>357</v>
      </c>
      <c r="I44" s="176"/>
      <c r="J44" s="176"/>
      <c r="K44" s="176">
        <f>'実質公債費比率（分子）の構造'!N$50</f>
        <v>229</v>
      </c>
      <c r="L44" s="176"/>
      <c r="M44" s="176"/>
      <c r="N44" s="176">
        <f>'実質公債費比率（分子）の構造'!O$50</f>
        <v>164</v>
      </c>
      <c r="O44" s="176"/>
      <c r="P44" s="176"/>
    </row>
    <row r="45" spans="1:16" x14ac:dyDescent="0.15">
      <c r="A45" s="176" t="s">
        <v>63</v>
      </c>
      <c r="B45" s="176">
        <f>'実質公債費比率（分子）の構造'!K$49</f>
        <v>2</v>
      </c>
      <c r="C45" s="176"/>
      <c r="D45" s="176"/>
      <c r="E45" s="176">
        <f>'実質公債費比率（分子）の構造'!L$49</f>
        <v>2</v>
      </c>
      <c r="F45" s="176"/>
      <c r="G45" s="176"/>
      <c r="H45" s="176">
        <f>'実質公債費比率（分子）の構造'!M$49</f>
        <v>2</v>
      </c>
      <c r="I45" s="176"/>
      <c r="J45" s="176"/>
      <c r="K45" s="176">
        <f>'実質公債費比率（分子）の構造'!N$49</f>
        <v>1</v>
      </c>
      <c r="L45" s="176"/>
      <c r="M45" s="176"/>
      <c r="N45" s="176">
        <f>'実質公債費比率（分子）の構造'!O$49</f>
        <v>2</v>
      </c>
      <c r="O45" s="176"/>
      <c r="P45" s="176"/>
    </row>
    <row r="46" spans="1:16" x14ac:dyDescent="0.15">
      <c r="A46" s="176" t="s">
        <v>64</v>
      </c>
      <c r="B46" s="176">
        <f>'実質公債費比率（分子）の構造'!K$48</f>
        <v>1566</v>
      </c>
      <c r="C46" s="176"/>
      <c r="D46" s="176"/>
      <c r="E46" s="176">
        <f>'実質公債費比率（分子）の構造'!L$48</f>
        <v>1536</v>
      </c>
      <c r="F46" s="176"/>
      <c r="G46" s="176"/>
      <c r="H46" s="176">
        <f>'実質公債費比率（分子）の構造'!M$48</f>
        <v>1380</v>
      </c>
      <c r="I46" s="176"/>
      <c r="J46" s="176"/>
      <c r="K46" s="176">
        <f>'実質公債費比率（分子）の構造'!N$48</f>
        <v>1304</v>
      </c>
      <c r="L46" s="176"/>
      <c r="M46" s="176"/>
      <c r="N46" s="176">
        <f>'実質公債費比率（分子）の構造'!O$48</f>
        <v>1315</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3852</v>
      </c>
      <c r="C49" s="176"/>
      <c r="D49" s="176"/>
      <c r="E49" s="176">
        <f>'実質公債費比率（分子）の構造'!L$45</f>
        <v>3841</v>
      </c>
      <c r="F49" s="176"/>
      <c r="G49" s="176"/>
      <c r="H49" s="176">
        <f>'実質公債費比率（分子）の構造'!M$45</f>
        <v>3744</v>
      </c>
      <c r="I49" s="176"/>
      <c r="J49" s="176"/>
      <c r="K49" s="176">
        <f>'実質公債費比率（分子）の構造'!N$45</f>
        <v>3594</v>
      </c>
      <c r="L49" s="176"/>
      <c r="M49" s="176"/>
      <c r="N49" s="176">
        <f>'実質公債費比率（分子）の構造'!O$45</f>
        <v>3505</v>
      </c>
      <c r="O49" s="176"/>
      <c r="P49" s="176"/>
    </row>
    <row r="50" spans="1:16" x14ac:dyDescent="0.15">
      <c r="A50" s="176" t="s">
        <v>67</v>
      </c>
      <c r="B50" s="176" t="e">
        <f>NA()</f>
        <v>#N/A</v>
      </c>
      <c r="C50" s="176">
        <f>IF(ISNUMBER('実質公債費比率（分子）の構造'!K$53),'実質公債費比率（分子）の構造'!K$53,NA())</f>
        <v>1119</v>
      </c>
      <c r="D50" s="176" t="e">
        <f>NA()</f>
        <v>#N/A</v>
      </c>
      <c r="E50" s="176" t="e">
        <f>NA()</f>
        <v>#N/A</v>
      </c>
      <c r="F50" s="176">
        <f>IF(ISNUMBER('実質公債費比率（分子）の構造'!L$53),'実質公債費比率（分子）の構造'!L$53,NA())</f>
        <v>1204</v>
      </c>
      <c r="G50" s="176" t="e">
        <f>NA()</f>
        <v>#N/A</v>
      </c>
      <c r="H50" s="176" t="e">
        <f>NA()</f>
        <v>#N/A</v>
      </c>
      <c r="I50" s="176">
        <f>IF(ISNUMBER('実質公債費比率（分子）の構造'!M$53),'実質公債費比率（分子）の構造'!M$53,NA())</f>
        <v>1334</v>
      </c>
      <c r="J50" s="176" t="e">
        <f>NA()</f>
        <v>#N/A</v>
      </c>
      <c r="K50" s="176" t="e">
        <f>NA()</f>
        <v>#N/A</v>
      </c>
      <c r="L50" s="176">
        <f>IF(ISNUMBER('実質公債費比率（分子）の構造'!N$53),'実質公債費比率（分子）の構造'!N$53,NA())</f>
        <v>889</v>
      </c>
      <c r="M50" s="176" t="e">
        <f>NA()</f>
        <v>#N/A</v>
      </c>
      <c r="N50" s="176" t="e">
        <f>NA()</f>
        <v>#N/A</v>
      </c>
      <c r="O50" s="176">
        <f>IF(ISNUMBER('実質公債費比率（分子）の構造'!O$53),'実質公債費比率（分子）の構造'!O$53,NA())</f>
        <v>933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32628</v>
      </c>
      <c r="E56" s="175"/>
      <c r="F56" s="175"/>
      <c r="G56" s="175">
        <f>'将来負担比率（分子）の構造'!J$52</f>
        <v>31318</v>
      </c>
      <c r="H56" s="175"/>
      <c r="I56" s="175"/>
      <c r="J56" s="175">
        <f>'将来負担比率（分子）の構造'!K$52</f>
        <v>30350</v>
      </c>
      <c r="K56" s="175"/>
      <c r="L56" s="175"/>
      <c r="M56" s="175">
        <f>'将来負担比率（分子）の構造'!L$52</f>
        <v>28940</v>
      </c>
      <c r="N56" s="175"/>
      <c r="O56" s="175"/>
      <c r="P56" s="175">
        <f>'将来負担比率（分子）の構造'!M$52</f>
        <v>27032</v>
      </c>
    </row>
    <row r="57" spans="1:16" x14ac:dyDescent="0.15">
      <c r="A57" s="175" t="s">
        <v>42</v>
      </c>
      <c r="B57" s="175"/>
      <c r="C57" s="175"/>
      <c r="D57" s="175">
        <f>'将来負担比率（分子）の構造'!I$51</f>
        <v>6915</v>
      </c>
      <c r="E57" s="175"/>
      <c r="F57" s="175"/>
      <c r="G57" s="175">
        <f>'将来負担比率（分子）の構造'!J$51</f>
        <v>6417</v>
      </c>
      <c r="H57" s="175"/>
      <c r="I57" s="175"/>
      <c r="J57" s="175">
        <f>'将来負担比率（分子）の構造'!K$51</f>
        <v>6286</v>
      </c>
      <c r="K57" s="175"/>
      <c r="L57" s="175"/>
      <c r="M57" s="175">
        <f>'将来負担比率（分子）の構造'!L$51</f>
        <v>6506</v>
      </c>
      <c r="N57" s="175"/>
      <c r="O57" s="175"/>
      <c r="P57" s="175">
        <f>'将来負担比率（分子）の構造'!M$51</f>
        <v>5763</v>
      </c>
    </row>
    <row r="58" spans="1:16" x14ac:dyDescent="0.15">
      <c r="A58" s="175" t="s">
        <v>41</v>
      </c>
      <c r="B58" s="175"/>
      <c r="C58" s="175"/>
      <c r="D58" s="175">
        <f>'将来負担比率（分子）の構造'!I$50</f>
        <v>8793</v>
      </c>
      <c r="E58" s="175"/>
      <c r="F58" s="175"/>
      <c r="G58" s="175">
        <f>'将来負担比率（分子）の構造'!J$50</f>
        <v>9743</v>
      </c>
      <c r="H58" s="175"/>
      <c r="I58" s="175"/>
      <c r="J58" s="175">
        <f>'将来負担比率（分子）の構造'!K$50</f>
        <v>10819</v>
      </c>
      <c r="K58" s="175"/>
      <c r="L58" s="175"/>
      <c r="M58" s="175">
        <f>'将来負担比率（分子）の構造'!L$50</f>
        <v>11903</v>
      </c>
      <c r="N58" s="175"/>
      <c r="O58" s="175"/>
      <c r="P58" s="175">
        <f>'将来負担比率（分子）の構造'!M$50</f>
        <v>12717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1</v>
      </c>
      <c r="C61" s="175"/>
      <c r="D61" s="175"/>
      <c r="E61" s="175">
        <f>'将来負担比率（分子）の構造'!J$46</f>
        <v>3</v>
      </c>
      <c r="F61" s="175"/>
      <c r="G61" s="175"/>
      <c r="H61" s="175">
        <f>'将来負担比率（分子）の構造'!K$46</f>
        <v>5</v>
      </c>
      <c r="I61" s="175"/>
      <c r="J61" s="175"/>
      <c r="K61" s="175">
        <f>'将来負担比率（分子）の構造'!L$46</f>
        <v>3</v>
      </c>
      <c r="L61" s="175"/>
      <c r="M61" s="175"/>
      <c r="N61" s="175">
        <f>'将来負担比率（分子）の構造'!M$46</f>
        <v>1</v>
      </c>
      <c r="O61" s="175"/>
      <c r="P61" s="175"/>
    </row>
    <row r="62" spans="1:16" x14ac:dyDescent="0.15">
      <c r="A62" s="175" t="s">
        <v>35</v>
      </c>
      <c r="B62" s="175" t="str">
        <f>'将来負担比率（分子）の構造'!I$45</f>
        <v>-</v>
      </c>
      <c r="C62" s="175"/>
      <c r="D62" s="175"/>
      <c r="E62" s="175" t="str">
        <f>'将来負担比率（分子）の構造'!J$45</f>
        <v>-</v>
      </c>
      <c r="F62" s="175"/>
      <c r="G62" s="175"/>
      <c r="H62" s="175" t="str">
        <f>'将来負担比率（分子）の構造'!K$45</f>
        <v>-</v>
      </c>
      <c r="I62" s="175"/>
      <c r="J62" s="175"/>
      <c r="K62" s="175" t="str">
        <f>'将来負担比率（分子）の構造'!L$45</f>
        <v>-</v>
      </c>
      <c r="L62" s="175"/>
      <c r="M62" s="175"/>
      <c r="N62" s="175" t="str">
        <f>'将来負担比率（分子）の構造'!M$45</f>
        <v>-</v>
      </c>
      <c r="O62" s="175"/>
      <c r="P62" s="175"/>
    </row>
    <row r="63" spans="1:16" x14ac:dyDescent="0.15">
      <c r="A63" s="175" t="s">
        <v>34</v>
      </c>
      <c r="B63" s="175">
        <f>'将来負担比率（分子）の構造'!I$44</f>
        <v>7</v>
      </c>
      <c r="C63" s="175"/>
      <c r="D63" s="175"/>
      <c r="E63" s="175">
        <f>'将来負担比率（分子）の構造'!J$44</f>
        <v>5</v>
      </c>
      <c r="F63" s="175"/>
      <c r="G63" s="175"/>
      <c r="H63" s="175">
        <f>'将来負担比率（分子）の構造'!K$44</f>
        <v>3</v>
      </c>
      <c r="I63" s="175"/>
      <c r="J63" s="175"/>
      <c r="K63" s="175">
        <f>'将来負担比率（分子）の構造'!L$44</f>
        <v>2</v>
      </c>
      <c r="L63" s="175"/>
      <c r="M63" s="175"/>
      <c r="N63" s="175" t="str">
        <f>'将来負担比率（分子）の構造'!M$44</f>
        <v>-</v>
      </c>
      <c r="O63" s="175"/>
      <c r="P63" s="175"/>
    </row>
    <row r="64" spans="1:16" x14ac:dyDescent="0.15">
      <c r="A64" s="175" t="s">
        <v>33</v>
      </c>
      <c r="B64" s="175">
        <f>'将来負担比率（分子）の構造'!I$43</f>
        <v>8862</v>
      </c>
      <c r="C64" s="175"/>
      <c r="D64" s="175"/>
      <c r="E64" s="175">
        <f>'将来負担比率（分子）の構造'!J$43</f>
        <v>8221</v>
      </c>
      <c r="F64" s="175"/>
      <c r="G64" s="175"/>
      <c r="H64" s="175">
        <f>'将来負担比率（分子）の構造'!K$43</f>
        <v>7778</v>
      </c>
      <c r="I64" s="175"/>
      <c r="J64" s="175"/>
      <c r="K64" s="175">
        <f>'将来負担比率（分子）の構造'!L$43</f>
        <v>7141</v>
      </c>
      <c r="L64" s="175"/>
      <c r="M64" s="175"/>
      <c r="N64" s="175">
        <f>'将来負担比率（分子）の構造'!M$43</f>
        <v>6350</v>
      </c>
      <c r="O64" s="175"/>
      <c r="P64" s="175"/>
    </row>
    <row r="65" spans="1:16" x14ac:dyDescent="0.15">
      <c r="A65" s="175" t="s">
        <v>32</v>
      </c>
      <c r="B65" s="175">
        <f>'将来負担比率（分子）の構造'!I$42</f>
        <v>1510</v>
      </c>
      <c r="C65" s="175"/>
      <c r="D65" s="175"/>
      <c r="E65" s="175">
        <f>'将来負担比率（分子）の構造'!J$42</f>
        <v>890</v>
      </c>
      <c r="F65" s="175"/>
      <c r="G65" s="175"/>
      <c r="H65" s="175">
        <f>'将来負担比率（分子）の構造'!K$42</f>
        <v>566</v>
      </c>
      <c r="I65" s="175"/>
      <c r="J65" s="175"/>
      <c r="K65" s="175">
        <f>'将来負担比率（分子）の構造'!L$42</f>
        <v>357</v>
      </c>
      <c r="L65" s="175"/>
      <c r="M65" s="175"/>
      <c r="N65" s="175">
        <f>'将来負担比率（分子）の構造'!M$42</f>
        <v>205</v>
      </c>
      <c r="O65" s="175"/>
      <c r="P65" s="175"/>
    </row>
    <row r="66" spans="1:16" x14ac:dyDescent="0.15">
      <c r="A66" s="175" t="s">
        <v>31</v>
      </c>
      <c r="B66" s="175">
        <f>'将来負担比率（分子）の構造'!I$41</f>
        <v>34552</v>
      </c>
      <c r="C66" s="175"/>
      <c r="D66" s="175"/>
      <c r="E66" s="175">
        <f>'将来負担比率（分子）の構造'!J$41</f>
        <v>33581</v>
      </c>
      <c r="F66" s="175"/>
      <c r="G66" s="175"/>
      <c r="H66" s="175">
        <f>'将来負担比率（分子）の構造'!K$41</f>
        <v>32360</v>
      </c>
      <c r="I66" s="175"/>
      <c r="J66" s="175"/>
      <c r="K66" s="175">
        <f>'将来負担比率（分子）の構造'!L$41</f>
        <v>30593</v>
      </c>
      <c r="L66" s="175"/>
      <c r="M66" s="175"/>
      <c r="N66" s="175">
        <f>'将来負担比率（分子）の構造'!M$41</f>
        <v>29191</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3906</v>
      </c>
      <c r="C72" s="179">
        <f>基金残高に係る経年分析!G55</f>
        <v>4404</v>
      </c>
      <c r="D72" s="179">
        <f>基金残高に係る経年分析!H55</f>
        <v>4676</v>
      </c>
    </row>
    <row r="73" spans="1:16" x14ac:dyDescent="0.15">
      <c r="A73" s="178" t="s">
        <v>74</v>
      </c>
      <c r="B73" s="179">
        <f>基金残高に係る経年分析!F56</f>
        <v>1056</v>
      </c>
      <c r="C73" s="179">
        <f>基金残高に係る経年分析!G56</f>
        <v>1148</v>
      </c>
      <c r="D73" s="179">
        <f>基金残高に係る経年分析!H56</f>
        <v>1340</v>
      </c>
    </row>
    <row r="74" spans="1:16" x14ac:dyDescent="0.15">
      <c r="A74" s="178" t="s">
        <v>75</v>
      </c>
      <c r="B74" s="179">
        <f>基金残高に係る経年分析!F57</f>
        <v>4068</v>
      </c>
      <c r="C74" s="179">
        <f>基金残高に係る経年分析!G57</f>
        <v>4370</v>
      </c>
      <c r="D74" s="179">
        <f>基金残高に係る経年分析!H57</f>
        <v>4648</v>
      </c>
    </row>
  </sheetData>
  <sheetProtection algorithmName="SHA-512" hashValue="XTajfHOMLcBqsH12Hkdwos6u3kIsEhWpAqQXYwvXx9BSA1g5w1yqfGUN+DiB2qugMKneZ1d+gUb5q9h+DgrgFg==" saltValue="l8J1f3pvr/ePijG+TrQ4R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17665291</v>
      </c>
      <c r="S5" s="613"/>
      <c r="T5" s="613"/>
      <c r="U5" s="613"/>
      <c r="V5" s="613"/>
      <c r="W5" s="613"/>
      <c r="X5" s="613"/>
      <c r="Y5" s="614"/>
      <c r="Z5" s="615">
        <v>41.7</v>
      </c>
      <c r="AA5" s="615"/>
      <c r="AB5" s="615"/>
      <c r="AC5" s="615"/>
      <c r="AD5" s="616">
        <v>16491350</v>
      </c>
      <c r="AE5" s="616"/>
      <c r="AF5" s="616"/>
      <c r="AG5" s="616"/>
      <c r="AH5" s="616"/>
      <c r="AI5" s="616"/>
      <c r="AJ5" s="616"/>
      <c r="AK5" s="616"/>
      <c r="AL5" s="617">
        <v>68.7</v>
      </c>
      <c r="AM5" s="618"/>
      <c r="AN5" s="618"/>
      <c r="AO5" s="619"/>
      <c r="AP5" s="609" t="s">
        <v>216</v>
      </c>
      <c r="AQ5" s="610"/>
      <c r="AR5" s="610"/>
      <c r="AS5" s="610"/>
      <c r="AT5" s="610"/>
      <c r="AU5" s="610"/>
      <c r="AV5" s="610"/>
      <c r="AW5" s="610"/>
      <c r="AX5" s="610"/>
      <c r="AY5" s="610"/>
      <c r="AZ5" s="610"/>
      <c r="BA5" s="610"/>
      <c r="BB5" s="610"/>
      <c r="BC5" s="610"/>
      <c r="BD5" s="610"/>
      <c r="BE5" s="610"/>
      <c r="BF5" s="611"/>
      <c r="BG5" s="623">
        <v>16491350</v>
      </c>
      <c r="BH5" s="624"/>
      <c r="BI5" s="624"/>
      <c r="BJ5" s="624"/>
      <c r="BK5" s="624"/>
      <c r="BL5" s="624"/>
      <c r="BM5" s="624"/>
      <c r="BN5" s="625"/>
      <c r="BO5" s="626">
        <v>93.4</v>
      </c>
      <c r="BP5" s="626"/>
      <c r="BQ5" s="626"/>
      <c r="BR5" s="626"/>
      <c r="BS5" s="627">
        <v>239580</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334503</v>
      </c>
      <c r="S6" s="624"/>
      <c r="T6" s="624"/>
      <c r="U6" s="624"/>
      <c r="V6" s="624"/>
      <c r="W6" s="624"/>
      <c r="X6" s="624"/>
      <c r="Y6" s="625"/>
      <c r="Z6" s="626">
        <v>0.8</v>
      </c>
      <c r="AA6" s="626"/>
      <c r="AB6" s="626"/>
      <c r="AC6" s="626"/>
      <c r="AD6" s="627">
        <v>334503</v>
      </c>
      <c r="AE6" s="627"/>
      <c r="AF6" s="627"/>
      <c r="AG6" s="627"/>
      <c r="AH6" s="627"/>
      <c r="AI6" s="627"/>
      <c r="AJ6" s="627"/>
      <c r="AK6" s="627"/>
      <c r="AL6" s="628">
        <v>1.4</v>
      </c>
      <c r="AM6" s="629"/>
      <c r="AN6" s="629"/>
      <c r="AO6" s="630"/>
      <c r="AP6" s="620" t="s">
        <v>221</v>
      </c>
      <c r="AQ6" s="621"/>
      <c r="AR6" s="621"/>
      <c r="AS6" s="621"/>
      <c r="AT6" s="621"/>
      <c r="AU6" s="621"/>
      <c r="AV6" s="621"/>
      <c r="AW6" s="621"/>
      <c r="AX6" s="621"/>
      <c r="AY6" s="621"/>
      <c r="AZ6" s="621"/>
      <c r="BA6" s="621"/>
      <c r="BB6" s="621"/>
      <c r="BC6" s="621"/>
      <c r="BD6" s="621"/>
      <c r="BE6" s="621"/>
      <c r="BF6" s="622"/>
      <c r="BG6" s="623">
        <v>16491350</v>
      </c>
      <c r="BH6" s="624"/>
      <c r="BI6" s="624"/>
      <c r="BJ6" s="624"/>
      <c r="BK6" s="624"/>
      <c r="BL6" s="624"/>
      <c r="BM6" s="624"/>
      <c r="BN6" s="625"/>
      <c r="BO6" s="626">
        <v>93.4</v>
      </c>
      <c r="BP6" s="626"/>
      <c r="BQ6" s="626"/>
      <c r="BR6" s="626"/>
      <c r="BS6" s="627">
        <v>239580</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320210</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319731</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10126</v>
      </c>
      <c r="S7" s="624"/>
      <c r="T7" s="624"/>
      <c r="U7" s="624"/>
      <c r="V7" s="624"/>
      <c r="W7" s="624"/>
      <c r="X7" s="624"/>
      <c r="Y7" s="625"/>
      <c r="Z7" s="626">
        <v>0</v>
      </c>
      <c r="AA7" s="626"/>
      <c r="AB7" s="626"/>
      <c r="AC7" s="626"/>
      <c r="AD7" s="627">
        <v>10126</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8013063</v>
      </c>
      <c r="BH7" s="624"/>
      <c r="BI7" s="624"/>
      <c r="BJ7" s="624"/>
      <c r="BK7" s="624"/>
      <c r="BL7" s="624"/>
      <c r="BM7" s="624"/>
      <c r="BN7" s="625"/>
      <c r="BO7" s="626">
        <v>45.4</v>
      </c>
      <c r="BP7" s="626"/>
      <c r="BQ7" s="626"/>
      <c r="BR7" s="626"/>
      <c r="BS7" s="627">
        <v>239580</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5662150</v>
      </c>
      <c r="CS7" s="624"/>
      <c r="CT7" s="624"/>
      <c r="CU7" s="624"/>
      <c r="CV7" s="624"/>
      <c r="CW7" s="624"/>
      <c r="CX7" s="624"/>
      <c r="CY7" s="625"/>
      <c r="CZ7" s="626">
        <v>13.7</v>
      </c>
      <c r="DA7" s="626"/>
      <c r="DB7" s="626"/>
      <c r="DC7" s="626"/>
      <c r="DD7" s="632">
        <v>149961</v>
      </c>
      <c r="DE7" s="624"/>
      <c r="DF7" s="624"/>
      <c r="DG7" s="624"/>
      <c r="DH7" s="624"/>
      <c r="DI7" s="624"/>
      <c r="DJ7" s="624"/>
      <c r="DK7" s="624"/>
      <c r="DL7" s="624"/>
      <c r="DM7" s="624"/>
      <c r="DN7" s="624"/>
      <c r="DO7" s="624"/>
      <c r="DP7" s="625"/>
      <c r="DQ7" s="632">
        <v>4652288</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184830</v>
      </c>
      <c r="S8" s="624"/>
      <c r="T8" s="624"/>
      <c r="U8" s="624"/>
      <c r="V8" s="624"/>
      <c r="W8" s="624"/>
      <c r="X8" s="624"/>
      <c r="Y8" s="625"/>
      <c r="Z8" s="626">
        <v>0.4</v>
      </c>
      <c r="AA8" s="626"/>
      <c r="AB8" s="626"/>
      <c r="AC8" s="626"/>
      <c r="AD8" s="627">
        <v>184830</v>
      </c>
      <c r="AE8" s="627"/>
      <c r="AF8" s="627"/>
      <c r="AG8" s="627"/>
      <c r="AH8" s="627"/>
      <c r="AI8" s="627"/>
      <c r="AJ8" s="627"/>
      <c r="AK8" s="627"/>
      <c r="AL8" s="628">
        <v>0.8</v>
      </c>
      <c r="AM8" s="629"/>
      <c r="AN8" s="629"/>
      <c r="AO8" s="630"/>
      <c r="AP8" s="620" t="s">
        <v>227</v>
      </c>
      <c r="AQ8" s="621"/>
      <c r="AR8" s="621"/>
      <c r="AS8" s="621"/>
      <c r="AT8" s="621"/>
      <c r="AU8" s="621"/>
      <c r="AV8" s="621"/>
      <c r="AW8" s="621"/>
      <c r="AX8" s="621"/>
      <c r="AY8" s="621"/>
      <c r="AZ8" s="621"/>
      <c r="BA8" s="621"/>
      <c r="BB8" s="621"/>
      <c r="BC8" s="621"/>
      <c r="BD8" s="621"/>
      <c r="BE8" s="621"/>
      <c r="BF8" s="622"/>
      <c r="BG8" s="623">
        <v>190462</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15091122</v>
      </c>
      <c r="CS8" s="624"/>
      <c r="CT8" s="624"/>
      <c r="CU8" s="624"/>
      <c r="CV8" s="624"/>
      <c r="CW8" s="624"/>
      <c r="CX8" s="624"/>
      <c r="CY8" s="625"/>
      <c r="CZ8" s="626">
        <v>36.4</v>
      </c>
      <c r="DA8" s="626"/>
      <c r="DB8" s="626"/>
      <c r="DC8" s="626"/>
      <c r="DD8" s="632">
        <v>227559</v>
      </c>
      <c r="DE8" s="624"/>
      <c r="DF8" s="624"/>
      <c r="DG8" s="624"/>
      <c r="DH8" s="624"/>
      <c r="DI8" s="624"/>
      <c r="DJ8" s="624"/>
      <c r="DK8" s="624"/>
      <c r="DL8" s="624"/>
      <c r="DM8" s="624"/>
      <c r="DN8" s="624"/>
      <c r="DO8" s="624"/>
      <c r="DP8" s="625"/>
      <c r="DQ8" s="632">
        <v>7684420</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195948</v>
      </c>
      <c r="S9" s="624"/>
      <c r="T9" s="624"/>
      <c r="U9" s="624"/>
      <c r="V9" s="624"/>
      <c r="W9" s="624"/>
      <c r="X9" s="624"/>
      <c r="Y9" s="625"/>
      <c r="Z9" s="626">
        <v>0.5</v>
      </c>
      <c r="AA9" s="626"/>
      <c r="AB9" s="626"/>
      <c r="AC9" s="626"/>
      <c r="AD9" s="627">
        <v>195948</v>
      </c>
      <c r="AE9" s="627"/>
      <c r="AF9" s="627"/>
      <c r="AG9" s="627"/>
      <c r="AH9" s="627"/>
      <c r="AI9" s="627"/>
      <c r="AJ9" s="627"/>
      <c r="AK9" s="627"/>
      <c r="AL9" s="628">
        <v>0.8</v>
      </c>
      <c r="AM9" s="629"/>
      <c r="AN9" s="629"/>
      <c r="AO9" s="630"/>
      <c r="AP9" s="620" t="s">
        <v>230</v>
      </c>
      <c r="AQ9" s="621"/>
      <c r="AR9" s="621"/>
      <c r="AS9" s="621"/>
      <c r="AT9" s="621"/>
      <c r="AU9" s="621"/>
      <c r="AV9" s="621"/>
      <c r="AW9" s="621"/>
      <c r="AX9" s="621"/>
      <c r="AY9" s="621"/>
      <c r="AZ9" s="621"/>
      <c r="BA9" s="621"/>
      <c r="BB9" s="621"/>
      <c r="BC9" s="621"/>
      <c r="BD9" s="621"/>
      <c r="BE9" s="621"/>
      <c r="BF9" s="622"/>
      <c r="BG9" s="623">
        <v>6828765</v>
      </c>
      <c r="BH9" s="624"/>
      <c r="BI9" s="624"/>
      <c r="BJ9" s="624"/>
      <c r="BK9" s="624"/>
      <c r="BL9" s="624"/>
      <c r="BM9" s="624"/>
      <c r="BN9" s="625"/>
      <c r="BO9" s="626">
        <v>38.700000000000003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4674157</v>
      </c>
      <c r="CS9" s="624"/>
      <c r="CT9" s="624"/>
      <c r="CU9" s="624"/>
      <c r="CV9" s="624"/>
      <c r="CW9" s="624"/>
      <c r="CX9" s="624"/>
      <c r="CY9" s="625"/>
      <c r="CZ9" s="626">
        <v>11.3</v>
      </c>
      <c r="DA9" s="626"/>
      <c r="DB9" s="626"/>
      <c r="DC9" s="626"/>
      <c r="DD9" s="632">
        <v>255189</v>
      </c>
      <c r="DE9" s="624"/>
      <c r="DF9" s="624"/>
      <c r="DG9" s="624"/>
      <c r="DH9" s="624"/>
      <c r="DI9" s="624"/>
      <c r="DJ9" s="624"/>
      <c r="DK9" s="624"/>
      <c r="DL9" s="624"/>
      <c r="DM9" s="624"/>
      <c r="DN9" s="624"/>
      <c r="DO9" s="624"/>
      <c r="DP9" s="625"/>
      <c r="DQ9" s="632">
        <v>3670888</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331749</v>
      </c>
      <c r="BH10" s="624"/>
      <c r="BI10" s="624"/>
      <c r="BJ10" s="624"/>
      <c r="BK10" s="624"/>
      <c r="BL10" s="624"/>
      <c r="BM10" s="624"/>
      <c r="BN10" s="625"/>
      <c r="BO10" s="626">
        <v>1.9</v>
      </c>
      <c r="BP10" s="626"/>
      <c r="BQ10" s="626"/>
      <c r="BR10" s="626"/>
      <c r="BS10" s="627">
        <v>55256</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20711</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20711</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2513231</v>
      </c>
      <c r="S11" s="624"/>
      <c r="T11" s="624"/>
      <c r="U11" s="624"/>
      <c r="V11" s="624"/>
      <c r="W11" s="624"/>
      <c r="X11" s="624"/>
      <c r="Y11" s="625"/>
      <c r="Z11" s="628">
        <v>5.9</v>
      </c>
      <c r="AA11" s="629"/>
      <c r="AB11" s="629"/>
      <c r="AC11" s="635"/>
      <c r="AD11" s="632">
        <v>2513231</v>
      </c>
      <c r="AE11" s="624"/>
      <c r="AF11" s="624"/>
      <c r="AG11" s="624"/>
      <c r="AH11" s="624"/>
      <c r="AI11" s="624"/>
      <c r="AJ11" s="624"/>
      <c r="AK11" s="625"/>
      <c r="AL11" s="628">
        <v>10.5</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662087</v>
      </c>
      <c r="BH11" s="624"/>
      <c r="BI11" s="624"/>
      <c r="BJ11" s="624"/>
      <c r="BK11" s="624"/>
      <c r="BL11" s="624"/>
      <c r="BM11" s="624"/>
      <c r="BN11" s="625"/>
      <c r="BO11" s="626">
        <v>3.7</v>
      </c>
      <c r="BP11" s="626"/>
      <c r="BQ11" s="626"/>
      <c r="BR11" s="626"/>
      <c r="BS11" s="627">
        <v>184324</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893496</v>
      </c>
      <c r="CS11" s="624"/>
      <c r="CT11" s="624"/>
      <c r="CU11" s="624"/>
      <c r="CV11" s="624"/>
      <c r="CW11" s="624"/>
      <c r="CX11" s="624"/>
      <c r="CY11" s="625"/>
      <c r="CZ11" s="626">
        <v>2.2000000000000002</v>
      </c>
      <c r="DA11" s="626"/>
      <c r="DB11" s="626"/>
      <c r="DC11" s="626"/>
      <c r="DD11" s="632">
        <v>274580</v>
      </c>
      <c r="DE11" s="624"/>
      <c r="DF11" s="624"/>
      <c r="DG11" s="624"/>
      <c r="DH11" s="624"/>
      <c r="DI11" s="624"/>
      <c r="DJ11" s="624"/>
      <c r="DK11" s="624"/>
      <c r="DL11" s="624"/>
      <c r="DM11" s="624"/>
      <c r="DN11" s="624"/>
      <c r="DO11" s="624"/>
      <c r="DP11" s="625"/>
      <c r="DQ11" s="632">
        <v>410844</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90252</v>
      </c>
      <c r="S12" s="624"/>
      <c r="T12" s="624"/>
      <c r="U12" s="624"/>
      <c r="V12" s="624"/>
      <c r="W12" s="624"/>
      <c r="X12" s="624"/>
      <c r="Y12" s="625"/>
      <c r="Z12" s="626">
        <v>0.2</v>
      </c>
      <c r="AA12" s="626"/>
      <c r="AB12" s="626"/>
      <c r="AC12" s="626"/>
      <c r="AD12" s="627">
        <v>90252</v>
      </c>
      <c r="AE12" s="627"/>
      <c r="AF12" s="627"/>
      <c r="AG12" s="627"/>
      <c r="AH12" s="627"/>
      <c r="AI12" s="627"/>
      <c r="AJ12" s="627"/>
      <c r="AK12" s="627"/>
      <c r="AL12" s="628">
        <v>0.4</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7701637</v>
      </c>
      <c r="BH12" s="624"/>
      <c r="BI12" s="624"/>
      <c r="BJ12" s="624"/>
      <c r="BK12" s="624"/>
      <c r="BL12" s="624"/>
      <c r="BM12" s="624"/>
      <c r="BN12" s="625"/>
      <c r="BO12" s="626">
        <v>43.6</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386659</v>
      </c>
      <c r="CS12" s="624"/>
      <c r="CT12" s="624"/>
      <c r="CU12" s="624"/>
      <c r="CV12" s="624"/>
      <c r="CW12" s="624"/>
      <c r="CX12" s="624"/>
      <c r="CY12" s="625"/>
      <c r="CZ12" s="626">
        <v>0.9</v>
      </c>
      <c r="DA12" s="626"/>
      <c r="DB12" s="626"/>
      <c r="DC12" s="626"/>
      <c r="DD12" s="632" t="s">
        <v>122</v>
      </c>
      <c r="DE12" s="624"/>
      <c r="DF12" s="624"/>
      <c r="DG12" s="624"/>
      <c r="DH12" s="624"/>
      <c r="DI12" s="624"/>
      <c r="DJ12" s="624"/>
      <c r="DK12" s="624"/>
      <c r="DL12" s="624"/>
      <c r="DM12" s="624"/>
      <c r="DN12" s="624"/>
      <c r="DO12" s="624"/>
      <c r="DP12" s="625"/>
      <c r="DQ12" s="632">
        <v>141331</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7404176</v>
      </c>
      <c r="BH13" s="624"/>
      <c r="BI13" s="624"/>
      <c r="BJ13" s="624"/>
      <c r="BK13" s="624"/>
      <c r="BL13" s="624"/>
      <c r="BM13" s="624"/>
      <c r="BN13" s="625"/>
      <c r="BO13" s="626">
        <v>41.9</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4065953</v>
      </c>
      <c r="CS13" s="624"/>
      <c r="CT13" s="624"/>
      <c r="CU13" s="624"/>
      <c r="CV13" s="624"/>
      <c r="CW13" s="624"/>
      <c r="CX13" s="624"/>
      <c r="CY13" s="625"/>
      <c r="CZ13" s="626">
        <v>9.8000000000000007</v>
      </c>
      <c r="DA13" s="626"/>
      <c r="DB13" s="626"/>
      <c r="DC13" s="626"/>
      <c r="DD13" s="632">
        <v>1884667</v>
      </c>
      <c r="DE13" s="624"/>
      <c r="DF13" s="624"/>
      <c r="DG13" s="624"/>
      <c r="DH13" s="624"/>
      <c r="DI13" s="624"/>
      <c r="DJ13" s="624"/>
      <c r="DK13" s="624"/>
      <c r="DL13" s="624"/>
      <c r="DM13" s="624"/>
      <c r="DN13" s="624"/>
      <c r="DO13" s="624"/>
      <c r="DP13" s="625"/>
      <c r="DQ13" s="632">
        <v>2031489</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3434</v>
      </c>
      <c r="S14" s="624"/>
      <c r="T14" s="624"/>
      <c r="U14" s="624"/>
      <c r="V14" s="624"/>
      <c r="W14" s="624"/>
      <c r="X14" s="624"/>
      <c r="Y14" s="625"/>
      <c r="Z14" s="626">
        <v>0</v>
      </c>
      <c r="AA14" s="626"/>
      <c r="AB14" s="626"/>
      <c r="AC14" s="626"/>
      <c r="AD14" s="627">
        <v>3434</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249389</v>
      </c>
      <c r="BH14" s="624"/>
      <c r="BI14" s="624"/>
      <c r="BJ14" s="624"/>
      <c r="BK14" s="624"/>
      <c r="BL14" s="624"/>
      <c r="BM14" s="624"/>
      <c r="BN14" s="625"/>
      <c r="BO14" s="626">
        <v>1.4</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1309052</v>
      </c>
      <c r="CS14" s="624"/>
      <c r="CT14" s="624"/>
      <c r="CU14" s="624"/>
      <c r="CV14" s="624"/>
      <c r="CW14" s="624"/>
      <c r="CX14" s="624"/>
      <c r="CY14" s="625"/>
      <c r="CZ14" s="626">
        <v>3.2</v>
      </c>
      <c r="DA14" s="626"/>
      <c r="DB14" s="626"/>
      <c r="DC14" s="626"/>
      <c r="DD14" s="632">
        <v>45838</v>
      </c>
      <c r="DE14" s="624"/>
      <c r="DF14" s="624"/>
      <c r="DG14" s="624"/>
      <c r="DH14" s="624"/>
      <c r="DI14" s="624"/>
      <c r="DJ14" s="624"/>
      <c r="DK14" s="624"/>
      <c r="DL14" s="624"/>
      <c r="DM14" s="624"/>
      <c r="DN14" s="624"/>
      <c r="DO14" s="624"/>
      <c r="DP14" s="625"/>
      <c r="DQ14" s="632">
        <v>1221076</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527261</v>
      </c>
      <c r="BH15" s="624"/>
      <c r="BI15" s="624"/>
      <c r="BJ15" s="624"/>
      <c r="BK15" s="624"/>
      <c r="BL15" s="624"/>
      <c r="BM15" s="624"/>
      <c r="BN15" s="625"/>
      <c r="BO15" s="626">
        <v>3</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5521410</v>
      </c>
      <c r="CS15" s="624"/>
      <c r="CT15" s="624"/>
      <c r="CU15" s="624"/>
      <c r="CV15" s="624"/>
      <c r="CW15" s="624"/>
      <c r="CX15" s="624"/>
      <c r="CY15" s="625"/>
      <c r="CZ15" s="626">
        <v>13.3</v>
      </c>
      <c r="DA15" s="626"/>
      <c r="DB15" s="626"/>
      <c r="DC15" s="626"/>
      <c r="DD15" s="632">
        <v>651083</v>
      </c>
      <c r="DE15" s="624"/>
      <c r="DF15" s="624"/>
      <c r="DG15" s="624"/>
      <c r="DH15" s="624"/>
      <c r="DI15" s="624"/>
      <c r="DJ15" s="624"/>
      <c r="DK15" s="624"/>
      <c r="DL15" s="624"/>
      <c r="DM15" s="624"/>
      <c r="DN15" s="624"/>
      <c r="DO15" s="624"/>
      <c r="DP15" s="625"/>
      <c r="DQ15" s="632">
        <v>3801324</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62520</v>
      </c>
      <c r="S16" s="624"/>
      <c r="T16" s="624"/>
      <c r="U16" s="624"/>
      <c r="V16" s="624"/>
      <c r="W16" s="624"/>
      <c r="X16" s="624"/>
      <c r="Y16" s="625"/>
      <c r="Z16" s="626">
        <v>0.1</v>
      </c>
      <c r="AA16" s="626"/>
      <c r="AB16" s="626"/>
      <c r="AC16" s="626"/>
      <c r="AD16" s="627">
        <v>62520</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243100</v>
      </c>
      <c r="S17" s="624"/>
      <c r="T17" s="624"/>
      <c r="U17" s="624"/>
      <c r="V17" s="624"/>
      <c r="W17" s="624"/>
      <c r="X17" s="624"/>
      <c r="Y17" s="625"/>
      <c r="Z17" s="626">
        <v>0.6</v>
      </c>
      <c r="AA17" s="626"/>
      <c r="AB17" s="626"/>
      <c r="AC17" s="626"/>
      <c r="AD17" s="627">
        <v>243100</v>
      </c>
      <c r="AE17" s="627"/>
      <c r="AF17" s="627"/>
      <c r="AG17" s="627"/>
      <c r="AH17" s="627"/>
      <c r="AI17" s="627"/>
      <c r="AJ17" s="627"/>
      <c r="AK17" s="627"/>
      <c r="AL17" s="628">
        <v>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3505212</v>
      </c>
      <c r="CS17" s="624"/>
      <c r="CT17" s="624"/>
      <c r="CU17" s="624"/>
      <c r="CV17" s="624"/>
      <c r="CW17" s="624"/>
      <c r="CX17" s="624"/>
      <c r="CY17" s="625"/>
      <c r="CZ17" s="626">
        <v>8.5</v>
      </c>
      <c r="DA17" s="626"/>
      <c r="DB17" s="626"/>
      <c r="DC17" s="626"/>
      <c r="DD17" s="632" t="s">
        <v>122</v>
      </c>
      <c r="DE17" s="624"/>
      <c r="DF17" s="624"/>
      <c r="DG17" s="624"/>
      <c r="DH17" s="624"/>
      <c r="DI17" s="624"/>
      <c r="DJ17" s="624"/>
      <c r="DK17" s="624"/>
      <c r="DL17" s="624"/>
      <c r="DM17" s="624"/>
      <c r="DN17" s="624"/>
      <c r="DO17" s="624"/>
      <c r="DP17" s="625"/>
      <c r="DQ17" s="632">
        <v>3445758</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105419</v>
      </c>
      <c r="S18" s="624"/>
      <c r="T18" s="624"/>
      <c r="U18" s="624"/>
      <c r="V18" s="624"/>
      <c r="W18" s="624"/>
      <c r="X18" s="624"/>
      <c r="Y18" s="625"/>
      <c r="Z18" s="626">
        <v>0.2</v>
      </c>
      <c r="AA18" s="626"/>
      <c r="AB18" s="626"/>
      <c r="AC18" s="626"/>
      <c r="AD18" s="627">
        <v>105419</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93793</v>
      </c>
      <c r="S19" s="624"/>
      <c r="T19" s="624"/>
      <c r="U19" s="624"/>
      <c r="V19" s="624"/>
      <c r="W19" s="624"/>
      <c r="X19" s="624"/>
      <c r="Y19" s="625"/>
      <c r="Z19" s="626">
        <v>0.2</v>
      </c>
      <c r="AA19" s="626"/>
      <c r="AB19" s="626"/>
      <c r="AC19" s="626"/>
      <c r="AD19" s="627">
        <v>93793</v>
      </c>
      <c r="AE19" s="627"/>
      <c r="AF19" s="627"/>
      <c r="AG19" s="627"/>
      <c r="AH19" s="627"/>
      <c r="AI19" s="627"/>
      <c r="AJ19" s="627"/>
      <c r="AK19" s="627"/>
      <c r="AL19" s="628">
        <v>0.4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1173941</v>
      </c>
      <c r="BH19" s="624"/>
      <c r="BI19" s="624"/>
      <c r="BJ19" s="624"/>
      <c r="BK19" s="624"/>
      <c r="BL19" s="624"/>
      <c r="BM19" s="624"/>
      <c r="BN19" s="625"/>
      <c r="BO19" s="626">
        <v>6.6</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11626</v>
      </c>
      <c r="S20" s="624"/>
      <c r="T20" s="624"/>
      <c r="U20" s="624"/>
      <c r="V20" s="624"/>
      <c r="W20" s="624"/>
      <c r="X20" s="624"/>
      <c r="Y20" s="625"/>
      <c r="Z20" s="626">
        <v>0</v>
      </c>
      <c r="AA20" s="626"/>
      <c r="AB20" s="626"/>
      <c r="AC20" s="626"/>
      <c r="AD20" s="627">
        <v>11626</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1173941</v>
      </c>
      <c r="BH20" s="624"/>
      <c r="BI20" s="624"/>
      <c r="BJ20" s="624"/>
      <c r="BK20" s="624"/>
      <c r="BL20" s="624"/>
      <c r="BM20" s="624"/>
      <c r="BN20" s="625"/>
      <c r="BO20" s="626">
        <v>6.6</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41450132</v>
      </c>
      <c r="CS20" s="624"/>
      <c r="CT20" s="624"/>
      <c r="CU20" s="624"/>
      <c r="CV20" s="624"/>
      <c r="CW20" s="624"/>
      <c r="CX20" s="624"/>
      <c r="CY20" s="625"/>
      <c r="CZ20" s="626">
        <v>100</v>
      </c>
      <c r="DA20" s="626"/>
      <c r="DB20" s="626"/>
      <c r="DC20" s="626"/>
      <c r="DD20" s="632">
        <v>3488877</v>
      </c>
      <c r="DE20" s="624"/>
      <c r="DF20" s="624"/>
      <c r="DG20" s="624"/>
      <c r="DH20" s="624"/>
      <c r="DI20" s="624"/>
      <c r="DJ20" s="624"/>
      <c r="DK20" s="624"/>
      <c r="DL20" s="624"/>
      <c r="DM20" s="624"/>
      <c r="DN20" s="624"/>
      <c r="DO20" s="624"/>
      <c r="DP20" s="625"/>
      <c r="DQ20" s="632">
        <v>27399860</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4133696</v>
      </c>
      <c r="S21" s="624"/>
      <c r="T21" s="624"/>
      <c r="U21" s="624"/>
      <c r="V21" s="624"/>
      <c r="W21" s="624"/>
      <c r="X21" s="624"/>
      <c r="Y21" s="625"/>
      <c r="Z21" s="626">
        <v>9.8000000000000007</v>
      </c>
      <c r="AA21" s="626"/>
      <c r="AB21" s="626"/>
      <c r="AC21" s="626"/>
      <c r="AD21" s="627">
        <v>3373165</v>
      </c>
      <c r="AE21" s="627"/>
      <c r="AF21" s="627"/>
      <c r="AG21" s="627"/>
      <c r="AH21" s="627"/>
      <c r="AI21" s="627"/>
      <c r="AJ21" s="627"/>
      <c r="AK21" s="627"/>
      <c r="AL21" s="628">
        <v>14.1</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3373165</v>
      </c>
      <c r="S22" s="624"/>
      <c r="T22" s="624"/>
      <c r="U22" s="624"/>
      <c r="V22" s="624"/>
      <c r="W22" s="624"/>
      <c r="X22" s="624"/>
      <c r="Y22" s="625"/>
      <c r="Z22" s="626">
        <v>8</v>
      </c>
      <c r="AA22" s="626"/>
      <c r="AB22" s="626"/>
      <c r="AC22" s="626"/>
      <c r="AD22" s="627">
        <v>3373165</v>
      </c>
      <c r="AE22" s="627"/>
      <c r="AF22" s="627"/>
      <c r="AG22" s="627"/>
      <c r="AH22" s="627"/>
      <c r="AI22" s="627"/>
      <c r="AJ22" s="627"/>
      <c r="AK22" s="627"/>
      <c r="AL22" s="628">
        <v>14.1</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760531</v>
      </c>
      <c r="S23" s="624"/>
      <c r="T23" s="624"/>
      <c r="U23" s="624"/>
      <c r="V23" s="624"/>
      <c r="W23" s="624"/>
      <c r="X23" s="624"/>
      <c r="Y23" s="625"/>
      <c r="Z23" s="626">
        <v>1.8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1173941</v>
      </c>
      <c r="BH23" s="624"/>
      <c r="BI23" s="624"/>
      <c r="BJ23" s="624"/>
      <c r="BK23" s="624"/>
      <c r="BL23" s="624"/>
      <c r="BM23" s="624"/>
      <c r="BN23" s="625"/>
      <c r="BO23" s="626">
        <v>6.6</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22044984</v>
      </c>
      <c r="CS24" s="613"/>
      <c r="CT24" s="613"/>
      <c r="CU24" s="613"/>
      <c r="CV24" s="613"/>
      <c r="CW24" s="613"/>
      <c r="CX24" s="613"/>
      <c r="CY24" s="614"/>
      <c r="CZ24" s="617">
        <v>53.2</v>
      </c>
      <c r="DA24" s="618"/>
      <c r="DB24" s="618"/>
      <c r="DC24" s="634"/>
      <c r="DD24" s="653">
        <v>14834441</v>
      </c>
      <c r="DE24" s="613"/>
      <c r="DF24" s="613"/>
      <c r="DG24" s="613"/>
      <c r="DH24" s="613"/>
      <c r="DI24" s="613"/>
      <c r="DJ24" s="613"/>
      <c r="DK24" s="614"/>
      <c r="DL24" s="653">
        <v>13429993</v>
      </c>
      <c r="DM24" s="613"/>
      <c r="DN24" s="613"/>
      <c r="DO24" s="613"/>
      <c r="DP24" s="613"/>
      <c r="DQ24" s="613"/>
      <c r="DR24" s="613"/>
      <c r="DS24" s="613"/>
      <c r="DT24" s="613"/>
      <c r="DU24" s="613"/>
      <c r="DV24" s="614"/>
      <c r="DW24" s="617">
        <v>55.4</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25542350</v>
      </c>
      <c r="S25" s="624"/>
      <c r="T25" s="624"/>
      <c r="U25" s="624"/>
      <c r="V25" s="624"/>
      <c r="W25" s="624"/>
      <c r="X25" s="624"/>
      <c r="Y25" s="625"/>
      <c r="Z25" s="626">
        <v>60.3</v>
      </c>
      <c r="AA25" s="626"/>
      <c r="AB25" s="626"/>
      <c r="AC25" s="626"/>
      <c r="AD25" s="627">
        <v>23607878</v>
      </c>
      <c r="AE25" s="627"/>
      <c r="AF25" s="627"/>
      <c r="AG25" s="627"/>
      <c r="AH25" s="627"/>
      <c r="AI25" s="627"/>
      <c r="AJ25" s="627"/>
      <c r="AK25" s="627"/>
      <c r="AL25" s="628">
        <v>98.4</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8425273</v>
      </c>
      <c r="CS25" s="656"/>
      <c r="CT25" s="656"/>
      <c r="CU25" s="656"/>
      <c r="CV25" s="656"/>
      <c r="CW25" s="656"/>
      <c r="CX25" s="656"/>
      <c r="CY25" s="657"/>
      <c r="CZ25" s="628">
        <v>20.3</v>
      </c>
      <c r="DA25" s="654"/>
      <c r="DB25" s="654"/>
      <c r="DC25" s="658"/>
      <c r="DD25" s="632">
        <v>7771594</v>
      </c>
      <c r="DE25" s="656"/>
      <c r="DF25" s="656"/>
      <c r="DG25" s="656"/>
      <c r="DH25" s="656"/>
      <c r="DI25" s="656"/>
      <c r="DJ25" s="656"/>
      <c r="DK25" s="657"/>
      <c r="DL25" s="632">
        <v>7442808</v>
      </c>
      <c r="DM25" s="656"/>
      <c r="DN25" s="656"/>
      <c r="DO25" s="656"/>
      <c r="DP25" s="656"/>
      <c r="DQ25" s="656"/>
      <c r="DR25" s="656"/>
      <c r="DS25" s="656"/>
      <c r="DT25" s="656"/>
      <c r="DU25" s="656"/>
      <c r="DV25" s="657"/>
      <c r="DW25" s="628">
        <v>30.7</v>
      </c>
      <c r="DX25" s="654"/>
      <c r="DY25" s="654"/>
      <c r="DZ25" s="654"/>
      <c r="EA25" s="654"/>
      <c r="EB25" s="654"/>
      <c r="EC25" s="655"/>
    </row>
    <row r="26" spans="2:133" ht="11.25" customHeight="1" x14ac:dyDescent="0.15">
      <c r="B26" s="620" t="s">
        <v>283</v>
      </c>
      <c r="C26" s="621"/>
      <c r="D26" s="621"/>
      <c r="E26" s="621"/>
      <c r="F26" s="621"/>
      <c r="G26" s="621"/>
      <c r="H26" s="621"/>
      <c r="I26" s="621"/>
      <c r="J26" s="621"/>
      <c r="K26" s="621"/>
      <c r="L26" s="621"/>
      <c r="M26" s="621"/>
      <c r="N26" s="621"/>
      <c r="O26" s="621"/>
      <c r="P26" s="621"/>
      <c r="Q26" s="622"/>
      <c r="R26" s="623">
        <v>11237</v>
      </c>
      <c r="S26" s="624"/>
      <c r="T26" s="624"/>
      <c r="U26" s="624"/>
      <c r="V26" s="624"/>
      <c r="W26" s="624"/>
      <c r="X26" s="624"/>
      <c r="Y26" s="625"/>
      <c r="Z26" s="626">
        <v>0</v>
      </c>
      <c r="AA26" s="626"/>
      <c r="AB26" s="626"/>
      <c r="AC26" s="626"/>
      <c r="AD26" s="627">
        <v>11237</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5046359</v>
      </c>
      <c r="CS26" s="624"/>
      <c r="CT26" s="624"/>
      <c r="CU26" s="624"/>
      <c r="CV26" s="624"/>
      <c r="CW26" s="624"/>
      <c r="CX26" s="624"/>
      <c r="CY26" s="625"/>
      <c r="CZ26" s="628">
        <v>12.2</v>
      </c>
      <c r="DA26" s="654"/>
      <c r="DB26" s="654"/>
      <c r="DC26" s="658"/>
      <c r="DD26" s="632">
        <v>4744186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15">
      <c r="B27" s="620" t="s">
        <v>286</v>
      </c>
      <c r="C27" s="621"/>
      <c r="D27" s="621"/>
      <c r="E27" s="621"/>
      <c r="F27" s="621"/>
      <c r="G27" s="621"/>
      <c r="H27" s="621"/>
      <c r="I27" s="621"/>
      <c r="J27" s="621"/>
      <c r="K27" s="621"/>
      <c r="L27" s="621"/>
      <c r="M27" s="621"/>
      <c r="N27" s="621"/>
      <c r="O27" s="621"/>
      <c r="P27" s="621"/>
      <c r="Q27" s="622"/>
      <c r="R27" s="623">
        <v>175495</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17665291</v>
      </c>
      <c r="BH27" s="624"/>
      <c r="BI27" s="624"/>
      <c r="BJ27" s="624"/>
      <c r="BK27" s="624"/>
      <c r="BL27" s="624"/>
      <c r="BM27" s="624"/>
      <c r="BN27" s="625"/>
      <c r="BO27" s="626">
        <v>100</v>
      </c>
      <c r="BP27" s="626"/>
      <c r="BQ27" s="626"/>
      <c r="BR27" s="626"/>
      <c r="BS27" s="627">
        <v>239580</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10114503</v>
      </c>
      <c r="CS27" s="656"/>
      <c r="CT27" s="656"/>
      <c r="CU27" s="656"/>
      <c r="CV27" s="656"/>
      <c r="CW27" s="656"/>
      <c r="CX27" s="656"/>
      <c r="CY27" s="657"/>
      <c r="CZ27" s="628">
        <v>24.4</v>
      </c>
      <c r="DA27" s="654"/>
      <c r="DB27" s="654"/>
      <c r="DC27" s="658"/>
      <c r="DD27" s="632">
        <v>3617093</v>
      </c>
      <c r="DE27" s="656"/>
      <c r="DF27" s="656"/>
      <c r="DG27" s="656"/>
      <c r="DH27" s="656"/>
      <c r="DI27" s="656"/>
      <c r="DJ27" s="656"/>
      <c r="DK27" s="657"/>
      <c r="DL27" s="632">
        <v>2541431</v>
      </c>
      <c r="DM27" s="656"/>
      <c r="DN27" s="656"/>
      <c r="DO27" s="656"/>
      <c r="DP27" s="656"/>
      <c r="DQ27" s="656"/>
      <c r="DR27" s="656"/>
      <c r="DS27" s="656"/>
      <c r="DT27" s="656"/>
      <c r="DU27" s="656"/>
      <c r="DV27" s="657"/>
      <c r="DW27" s="628">
        <v>10.5</v>
      </c>
      <c r="DX27" s="654"/>
      <c r="DY27" s="654"/>
      <c r="DZ27" s="654"/>
      <c r="EA27" s="654"/>
      <c r="EB27" s="654"/>
      <c r="EC27" s="655"/>
    </row>
    <row r="28" spans="2:133" ht="11.25" customHeight="1" x14ac:dyDescent="0.15">
      <c r="B28" s="620" t="s">
        <v>289</v>
      </c>
      <c r="C28" s="621"/>
      <c r="D28" s="621"/>
      <c r="E28" s="621"/>
      <c r="F28" s="621"/>
      <c r="G28" s="621"/>
      <c r="H28" s="621"/>
      <c r="I28" s="621"/>
      <c r="J28" s="621"/>
      <c r="K28" s="621"/>
      <c r="L28" s="621"/>
      <c r="M28" s="621"/>
      <c r="N28" s="621"/>
      <c r="O28" s="621"/>
      <c r="P28" s="621"/>
      <c r="Q28" s="622"/>
      <c r="R28" s="623">
        <v>826604</v>
      </c>
      <c r="S28" s="624"/>
      <c r="T28" s="624"/>
      <c r="U28" s="624"/>
      <c r="V28" s="624"/>
      <c r="W28" s="624"/>
      <c r="X28" s="624"/>
      <c r="Y28" s="625"/>
      <c r="Z28" s="626">
        <v>2</v>
      </c>
      <c r="AA28" s="626"/>
      <c r="AB28" s="626"/>
      <c r="AC28" s="626"/>
      <c r="AD28" s="627">
        <v>254327</v>
      </c>
      <c r="AE28" s="627"/>
      <c r="AF28" s="627"/>
      <c r="AG28" s="627"/>
      <c r="AH28" s="627"/>
      <c r="AI28" s="627"/>
      <c r="AJ28" s="627"/>
      <c r="AK28" s="627"/>
      <c r="AL28" s="628">
        <v>1.1000000000000001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3505208</v>
      </c>
      <c r="CS28" s="624"/>
      <c r="CT28" s="624"/>
      <c r="CU28" s="624"/>
      <c r="CV28" s="624"/>
      <c r="CW28" s="624"/>
      <c r="CX28" s="624"/>
      <c r="CY28" s="625"/>
      <c r="CZ28" s="628">
        <v>8.5</v>
      </c>
      <c r="DA28" s="654"/>
      <c r="DB28" s="654"/>
      <c r="DC28" s="658"/>
      <c r="DD28" s="632">
        <v>3445754</v>
      </c>
      <c r="DE28" s="624"/>
      <c r="DF28" s="624"/>
      <c r="DG28" s="624"/>
      <c r="DH28" s="624"/>
      <c r="DI28" s="624"/>
      <c r="DJ28" s="624"/>
      <c r="DK28" s="625"/>
      <c r="DL28" s="632">
        <v>3445754</v>
      </c>
      <c r="DM28" s="624"/>
      <c r="DN28" s="624"/>
      <c r="DO28" s="624"/>
      <c r="DP28" s="624"/>
      <c r="DQ28" s="624"/>
      <c r="DR28" s="624"/>
      <c r="DS28" s="624"/>
      <c r="DT28" s="624"/>
      <c r="DU28" s="624"/>
      <c r="DV28" s="625"/>
      <c r="DW28" s="628">
        <v>14.2</v>
      </c>
      <c r="DX28" s="654"/>
      <c r="DY28" s="654"/>
      <c r="DZ28" s="654"/>
      <c r="EA28" s="654"/>
      <c r="EB28" s="654"/>
      <c r="EC28" s="655"/>
    </row>
    <row r="29" spans="2:133" ht="11.25" customHeight="1" x14ac:dyDescent="0.15">
      <c r="B29" s="620" t="s">
        <v>291</v>
      </c>
      <c r="C29" s="621"/>
      <c r="D29" s="621"/>
      <c r="E29" s="621"/>
      <c r="F29" s="621"/>
      <c r="G29" s="621"/>
      <c r="H29" s="621"/>
      <c r="I29" s="621"/>
      <c r="J29" s="621"/>
      <c r="K29" s="621"/>
      <c r="L29" s="621"/>
      <c r="M29" s="621"/>
      <c r="N29" s="621"/>
      <c r="O29" s="621"/>
      <c r="P29" s="621"/>
      <c r="Q29" s="622"/>
      <c r="R29" s="623">
        <v>161715</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3505201</v>
      </c>
      <c r="CS29" s="656"/>
      <c r="CT29" s="656"/>
      <c r="CU29" s="656"/>
      <c r="CV29" s="656"/>
      <c r="CW29" s="656"/>
      <c r="CX29" s="656"/>
      <c r="CY29" s="657"/>
      <c r="CZ29" s="628">
        <v>8.5</v>
      </c>
      <c r="DA29" s="654"/>
      <c r="DB29" s="654"/>
      <c r="DC29" s="658"/>
      <c r="DD29" s="632">
        <v>3445747</v>
      </c>
      <c r="DE29" s="656"/>
      <c r="DF29" s="656"/>
      <c r="DG29" s="656"/>
      <c r="DH29" s="656"/>
      <c r="DI29" s="656"/>
      <c r="DJ29" s="656"/>
      <c r="DK29" s="657"/>
      <c r="DL29" s="632">
        <v>3445747</v>
      </c>
      <c r="DM29" s="656"/>
      <c r="DN29" s="656"/>
      <c r="DO29" s="656"/>
      <c r="DP29" s="656"/>
      <c r="DQ29" s="656"/>
      <c r="DR29" s="656"/>
      <c r="DS29" s="656"/>
      <c r="DT29" s="656"/>
      <c r="DU29" s="656"/>
      <c r="DV29" s="657"/>
      <c r="DW29" s="628">
        <v>14.2</v>
      </c>
      <c r="DX29" s="654"/>
      <c r="DY29" s="654"/>
      <c r="DZ29" s="654"/>
      <c r="EA29" s="654"/>
      <c r="EB29" s="654"/>
      <c r="EC29" s="655"/>
    </row>
    <row r="30" spans="2:133" ht="11.25" customHeight="1" x14ac:dyDescent="0.15">
      <c r="B30" s="620" t="s">
        <v>293</v>
      </c>
      <c r="C30" s="621"/>
      <c r="D30" s="621"/>
      <c r="E30" s="621"/>
      <c r="F30" s="621"/>
      <c r="G30" s="621"/>
      <c r="H30" s="621"/>
      <c r="I30" s="621"/>
      <c r="J30" s="621"/>
      <c r="K30" s="621"/>
      <c r="L30" s="621"/>
      <c r="M30" s="621"/>
      <c r="N30" s="621"/>
      <c r="O30" s="621"/>
      <c r="P30" s="621"/>
      <c r="Q30" s="622"/>
      <c r="R30" s="623">
        <v>7629876</v>
      </c>
      <c r="S30" s="624"/>
      <c r="T30" s="624"/>
      <c r="U30" s="624"/>
      <c r="V30" s="624"/>
      <c r="W30" s="624"/>
      <c r="X30" s="624"/>
      <c r="Y30" s="625"/>
      <c r="Z30" s="626">
        <v>18</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3405009</v>
      </c>
      <c r="CS30" s="624"/>
      <c r="CT30" s="624"/>
      <c r="CU30" s="624"/>
      <c r="CV30" s="624"/>
      <c r="CW30" s="624"/>
      <c r="CX30" s="624"/>
      <c r="CY30" s="625"/>
      <c r="CZ30" s="628">
        <v>8.1999999999999993</v>
      </c>
      <c r="DA30" s="654"/>
      <c r="DB30" s="654"/>
      <c r="DC30" s="658"/>
      <c r="DD30" s="632">
        <v>3345555</v>
      </c>
      <c r="DE30" s="624"/>
      <c r="DF30" s="624"/>
      <c r="DG30" s="624"/>
      <c r="DH30" s="624"/>
      <c r="DI30" s="624"/>
      <c r="DJ30" s="624"/>
      <c r="DK30" s="625"/>
      <c r="DL30" s="632">
        <v>3345555</v>
      </c>
      <c r="DM30" s="624"/>
      <c r="DN30" s="624"/>
      <c r="DO30" s="624"/>
      <c r="DP30" s="624"/>
      <c r="DQ30" s="624"/>
      <c r="DR30" s="624"/>
      <c r="DS30" s="624"/>
      <c r="DT30" s="624"/>
      <c r="DU30" s="624"/>
      <c r="DV30" s="625"/>
      <c r="DW30" s="628">
        <v>13.8</v>
      </c>
      <c r="DX30" s="654"/>
      <c r="DY30" s="654"/>
      <c r="DZ30" s="654"/>
      <c r="EA30" s="654"/>
      <c r="EB30" s="654"/>
      <c r="EC30" s="655"/>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99.6</v>
      </c>
      <c r="BH31" s="667"/>
      <c r="BI31" s="667"/>
      <c r="BJ31" s="667"/>
      <c r="BK31" s="667"/>
      <c r="BL31" s="667"/>
      <c r="BM31" s="618">
        <v>98.3</v>
      </c>
      <c r="BN31" s="667"/>
      <c r="BO31" s="667"/>
      <c r="BP31" s="667"/>
      <c r="BQ31" s="668"/>
      <c r="BR31" s="679">
        <v>99.6</v>
      </c>
      <c r="BS31" s="667"/>
      <c r="BT31" s="667"/>
      <c r="BU31" s="667"/>
      <c r="BV31" s="667"/>
      <c r="BW31" s="667"/>
      <c r="BX31" s="618">
        <v>98.1</v>
      </c>
      <c r="BY31" s="667"/>
      <c r="BZ31" s="667"/>
      <c r="CA31" s="667"/>
      <c r="CB31" s="668"/>
      <c r="CD31" s="661"/>
      <c r="CE31" s="662"/>
      <c r="CF31" s="620" t="s">
        <v>300</v>
      </c>
      <c r="CG31" s="621"/>
      <c r="CH31" s="621"/>
      <c r="CI31" s="621"/>
      <c r="CJ31" s="621"/>
      <c r="CK31" s="621"/>
      <c r="CL31" s="621"/>
      <c r="CM31" s="621"/>
      <c r="CN31" s="621"/>
      <c r="CO31" s="621"/>
      <c r="CP31" s="621"/>
      <c r="CQ31" s="622"/>
      <c r="CR31" s="623">
        <v>100192</v>
      </c>
      <c r="CS31" s="656"/>
      <c r="CT31" s="656"/>
      <c r="CU31" s="656"/>
      <c r="CV31" s="656"/>
      <c r="CW31" s="656"/>
      <c r="CX31" s="656"/>
      <c r="CY31" s="657"/>
      <c r="CZ31" s="628">
        <v>0.2</v>
      </c>
      <c r="DA31" s="654"/>
      <c r="DB31" s="654"/>
      <c r="DC31" s="658"/>
      <c r="DD31" s="632">
        <v>100192</v>
      </c>
      <c r="DE31" s="656"/>
      <c r="DF31" s="656"/>
      <c r="DG31" s="656"/>
      <c r="DH31" s="656"/>
      <c r="DI31" s="656"/>
      <c r="DJ31" s="656"/>
      <c r="DK31" s="657"/>
      <c r="DL31" s="632">
        <v>100192</v>
      </c>
      <c r="DM31" s="656"/>
      <c r="DN31" s="656"/>
      <c r="DO31" s="656"/>
      <c r="DP31" s="656"/>
      <c r="DQ31" s="656"/>
      <c r="DR31" s="656"/>
      <c r="DS31" s="656"/>
      <c r="DT31" s="656"/>
      <c r="DU31" s="656"/>
      <c r="DV31" s="657"/>
      <c r="DW31" s="628">
        <v>0.4</v>
      </c>
      <c r="DX31" s="654"/>
      <c r="DY31" s="654"/>
      <c r="DZ31" s="654"/>
      <c r="EA31" s="654"/>
      <c r="EB31" s="654"/>
      <c r="EC31" s="655"/>
    </row>
    <row r="32" spans="2:133" ht="11.25" customHeight="1" x14ac:dyDescent="0.15">
      <c r="B32" s="620" t="s">
        <v>301</v>
      </c>
      <c r="C32" s="621"/>
      <c r="D32" s="621"/>
      <c r="E32" s="621"/>
      <c r="F32" s="621"/>
      <c r="G32" s="621"/>
      <c r="H32" s="621"/>
      <c r="I32" s="621"/>
      <c r="J32" s="621"/>
      <c r="K32" s="621"/>
      <c r="L32" s="621"/>
      <c r="M32" s="621"/>
      <c r="N32" s="621"/>
      <c r="O32" s="621"/>
      <c r="P32" s="621"/>
      <c r="Q32" s="622"/>
      <c r="R32" s="623">
        <v>3298157</v>
      </c>
      <c r="S32" s="624"/>
      <c r="T32" s="624"/>
      <c r="U32" s="624"/>
      <c r="V32" s="624"/>
      <c r="W32" s="624"/>
      <c r="X32" s="624"/>
      <c r="Y32" s="625"/>
      <c r="Z32" s="626">
        <v>7.8</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99.5</v>
      </c>
      <c r="BH32" s="656"/>
      <c r="BI32" s="656"/>
      <c r="BJ32" s="656"/>
      <c r="BK32" s="656"/>
      <c r="BL32" s="656"/>
      <c r="BM32" s="629">
        <v>98.7</v>
      </c>
      <c r="BN32" s="656"/>
      <c r="BO32" s="656"/>
      <c r="BP32" s="656"/>
      <c r="BQ32" s="678"/>
      <c r="BR32" s="680">
        <v>99.5</v>
      </c>
      <c r="BS32" s="656"/>
      <c r="BT32" s="656"/>
      <c r="BU32" s="656"/>
      <c r="BV32" s="656"/>
      <c r="BW32" s="656"/>
      <c r="BX32" s="629">
        <v>98.6</v>
      </c>
      <c r="BY32" s="656"/>
      <c r="BZ32" s="656"/>
      <c r="CA32" s="656"/>
      <c r="CB32" s="678"/>
      <c r="CD32" s="663"/>
      <c r="CE32" s="664"/>
      <c r="CF32" s="620" t="s">
        <v>304</v>
      </c>
      <c r="CG32" s="621"/>
      <c r="CH32" s="621"/>
      <c r="CI32" s="621"/>
      <c r="CJ32" s="621"/>
      <c r="CK32" s="621"/>
      <c r="CL32" s="621"/>
      <c r="CM32" s="621"/>
      <c r="CN32" s="621"/>
      <c r="CO32" s="621"/>
      <c r="CP32" s="621"/>
      <c r="CQ32" s="622"/>
      <c r="CR32" s="623">
        <v>7</v>
      </c>
      <c r="CS32" s="624"/>
      <c r="CT32" s="624"/>
      <c r="CU32" s="624"/>
      <c r="CV32" s="624"/>
      <c r="CW32" s="624"/>
      <c r="CX32" s="624"/>
      <c r="CY32" s="625"/>
      <c r="CZ32" s="628">
        <v>0</v>
      </c>
      <c r="DA32" s="654"/>
      <c r="DB32" s="654"/>
      <c r="DC32" s="658"/>
      <c r="DD32" s="632">
        <v>7</v>
      </c>
      <c r="DE32" s="624"/>
      <c r="DF32" s="624"/>
      <c r="DG32" s="624"/>
      <c r="DH32" s="624"/>
      <c r="DI32" s="624"/>
      <c r="DJ32" s="624"/>
      <c r="DK32" s="625"/>
      <c r="DL32" s="632">
        <v>7</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15">
      <c r="B33" s="620" t="s">
        <v>305</v>
      </c>
      <c r="C33" s="621"/>
      <c r="D33" s="621"/>
      <c r="E33" s="621"/>
      <c r="F33" s="621"/>
      <c r="G33" s="621"/>
      <c r="H33" s="621"/>
      <c r="I33" s="621"/>
      <c r="J33" s="621"/>
      <c r="K33" s="621"/>
      <c r="L33" s="621"/>
      <c r="M33" s="621"/>
      <c r="N33" s="621"/>
      <c r="O33" s="621"/>
      <c r="P33" s="621"/>
      <c r="Q33" s="622"/>
      <c r="R33" s="623">
        <v>159687</v>
      </c>
      <c r="S33" s="624"/>
      <c r="T33" s="624"/>
      <c r="U33" s="624"/>
      <c r="V33" s="624"/>
      <c r="W33" s="624"/>
      <c r="X33" s="624"/>
      <c r="Y33" s="625"/>
      <c r="Z33" s="626">
        <v>0.4</v>
      </c>
      <c r="AA33" s="626"/>
      <c r="AB33" s="626"/>
      <c r="AC33" s="626"/>
      <c r="AD33" s="627">
        <v>77083</v>
      </c>
      <c r="AE33" s="627"/>
      <c r="AF33" s="627"/>
      <c r="AG33" s="627"/>
      <c r="AH33" s="627"/>
      <c r="AI33" s="627"/>
      <c r="AJ33" s="627"/>
      <c r="AK33" s="627"/>
      <c r="AL33" s="628">
        <v>0.3</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99.6</v>
      </c>
      <c r="BH33" s="682"/>
      <c r="BI33" s="682"/>
      <c r="BJ33" s="682"/>
      <c r="BK33" s="682"/>
      <c r="BL33" s="682"/>
      <c r="BM33" s="683">
        <v>97.8</v>
      </c>
      <c r="BN33" s="682"/>
      <c r="BO33" s="682"/>
      <c r="BP33" s="682"/>
      <c r="BQ33" s="684"/>
      <c r="BR33" s="681">
        <v>99.6</v>
      </c>
      <c r="BS33" s="682"/>
      <c r="BT33" s="682"/>
      <c r="BU33" s="682"/>
      <c r="BV33" s="682"/>
      <c r="BW33" s="682"/>
      <c r="BX33" s="683">
        <v>97.6</v>
      </c>
      <c r="BY33" s="682"/>
      <c r="BZ33" s="682"/>
      <c r="CA33" s="682"/>
      <c r="CB33" s="684"/>
      <c r="CD33" s="620" t="s">
        <v>307</v>
      </c>
      <c r="CE33" s="621"/>
      <c r="CF33" s="621"/>
      <c r="CG33" s="621"/>
      <c r="CH33" s="621"/>
      <c r="CI33" s="621"/>
      <c r="CJ33" s="621"/>
      <c r="CK33" s="621"/>
      <c r="CL33" s="621"/>
      <c r="CM33" s="621"/>
      <c r="CN33" s="621"/>
      <c r="CO33" s="621"/>
      <c r="CP33" s="621"/>
      <c r="CQ33" s="622"/>
      <c r="CR33" s="623">
        <v>15916271</v>
      </c>
      <c r="CS33" s="656"/>
      <c r="CT33" s="656"/>
      <c r="CU33" s="656"/>
      <c r="CV33" s="656"/>
      <c r="CW33" s="656"/>
      <c r="CX33" s="656"/>
      <c r="CY33" s="657"/>
      <c r="CZ33" s="628">
        <v>38.4</v>
      </c>
      <c r="DA33" s="654"/>
      <c r="DB33" s="654"/>
      <c r="DC33" s="658"/>
      <c r="DD33" s="632">
        <v>12167370</v>
      </c>
      <c r="DE33" s="656"/>
      <c r="DF33" s="656"/>
      <c r="DG33" s="656"/>
      <c r="DH33" s="656"/>
      <c r="DI33" s="656"/>
      <c r="DJ33" s="656"/>
      <c r="DK33" s="657"/>
      <c r="DL33" s="632">
        <v>9690100</v>
      </c>
      <c r="DM33" s="656"/>
      <c r="DN33" s="656"/>
      <c r="DO33" s="656"/>
      <c r="DP33" s="656"/>
      <c r="DQ33" s="656"/>
      <c r="DR33" s="656"/>
      <c r="DS33" s="656"/>
      <c r="DT33" s="656"/>
      <c r="DU33" s="656"/>
      <c r="DV33" s="657"/>
      <c r="DW33" s="628">
        <v>40</v>
      </c>
      <c r="DX33" s="654"/>
      <c r="DY33" s="654"/>
      <c r="DZ33" s="654"/>
      <c r="EA33" s="654"/>
      <c r="EB33" s="654"/>
      <c r="EC33" s="655"/>
    </row>
    <row r="34" spans="2:133" ht="11.25" customHeight="1" x14ac:dyDescent="0.15">
      <c r="B34" s="620" t="s">
        <v>308</v>
      </c>
      <c r="C34" s="621"/>
      <c r="D34" s="621"/>
      <c r="E34" s="621"/>
      <c r="F34" s="621"/>
      <c r="G34" s="621"/>
      <c r="H34" s="621"/>
      <c r="I34" s="621"/>
      <c r="J34" s="621"/>
      <c r="K34" s="621"/>
      <c r="L34" s="621"/>
      <c r="M34" s="621"/>
      <c r="N34" s="621"/>
      <c r="O34" s="621"/>
      <c r="P34" s="621"/>
      <c r="Q34" s="622"/>
      <c r="R34" s="623">
        <v>181394</v>
      </c>
      <c r="S34" s="624"/>
      <c r="T34" s="624"/>
      <c r="U34" s="624"/>
      <c r="V34" s="624"/>
      <c r="W34" s="624"/>
      <c r="X34" s="624"/>
      <c r="Y34" s="625"/>
      <c r="Z34" s="626">
        <v>0.4</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6936765</v>
      </c>
      <c r="CS34" s="624"/>
      <c r="CT34" s="624"/>
      <c r="CU34" s="624"/>
      <c r="CV34" s="624"/>
      <c r="CW34" s="624"/>
      <c r="CX34" s="624"/>
      <c r="CY34" s="625"/>
      <c r="CZ34" s="628">
        <v>16.7</v>
      </c>
      <c r="DA34" s="654"/>
      <c r="DB34" s="654"/>
      <c r="DC34" s="658"/>
      <c r="DD34" s="632">
        <v>4789000</v>
      </c>
      <c r="DE34" s="624"/>
      <c r="DF34" s="624"/>
      <c r="DG34" s="624"/>
      <c r="DH34" s="624"/>
      <c r="DI34" s="624"/>
      <c r="DJ34" s="624"/>
      <c r="DK34" s="625"/>
      <c r="DL34" s="632">
        <v>4007785</v>
      </c>
      <c r="DM34" s="624"/>
      <c r="DN34" s="624"/>
      <c r="DO34" s="624"/>
      <c r="DP34" s="624"/>
      <c r="DQ34" s="624"/>
      <c r="DR34" s="624"/>
      <c r="DS34" s="624"/>
      <c r="DT34" s="624"/>
      <c r="DU34" s="624"/>
      <c r="DV34" s="625"/>
      <c r="DW34" s="628">
        <v>16.5</v>
      </c>
      <c r="DX34" s="654"/>
      <c r="DY34" s="654"/>
      <c r="DZ34" s="654"/>
      <c r="EA34" s="654"/>
      <c r="EB34" s="654"/>
      <c r="EC34" s="655"/>
    </row>
    <row r="35" spans="2:133" ht="11.25" customHeight="1" x14ac:dyDescent="0.15">
      <c r="B35" s="620" t="s">
        <v>310</v>
      </c>
      <c r="C35" s="621"/>
      <c r="D35" s="621"/>
      <c r="E35" s="621"/>
      <c r="F35" s="621"/>
      <c r="G35" s="621"/>
      <c r="H35" s="621"/>
      <c r="I35" s="621"/>
      <c r="J35" s="621"/>
      <c r="K35" s="621"/>
      <c r="L35" s="621"/>
      <c r="M35" s="621"/>
      <c r="N35" s="621"/>
      <c r="O35" s="621"/>
      <c r="P35" s="621"/>
      <c r="Q35" s="622"/>
      <c r="R35" s="623">
        <v>354321</v>
      </c>
      <c r="S35" s="624"/>
      <c r="T35" s="624"/>
      <c r="U35" s="624"/>
      <c r="V35" s="624"/>
      <c r="W35" s="624"/>
      <c r="X35" s="624"/>
      <c r="Y35" s="625"/>
      <c r="Z35" s="626">
        <v>0.8</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256485</v>
      </c>
      <c r="CS35" s="656"/>
      <c r="CT35" s="656"/>
      <c r="CU35" s="656"/>
      <c r="CV35" s="656"/>
      <c r="CW35" s="656"/>
      <c r="CX35" s="656"/>
      <c r="CY35" s="657"/>
      <c r="CZ35" s="628">
        <v>0.6</v>
      </c>
      <c r="DA35" s="654"/>
      <c r="DB35" s="654"/>
      <c r="DC35" s="658"/>
      <c r="DD35" s="632">
        <v>218170</v>
      </c>
      <c r="DE35" s="656"/>
      <c r="DF35" s="656"/>
      <c r="DG35" s="656"/>
      <c r="DH35" s="656"/>
      <c r="DI35" s="656"/>
      <c r="DJ35" s="656"/>
      <c r="DK35" s="657"/>
      <c r="DL35" s="632">
        <v>218170</v>
      </c>
      <c r="DM35" s="656"/>
      <c r="DN35" s="656"/>
      <c r="DO35" s="656"/>
      <c r="DP35" s="656"/>
      <c r="DQ35" s="656"/>
      <c r="DR35" s="656"/>
      <c r="DS35" s="656"/>
      <c r="DT35" s="656"/>
      <c r="DU35" s="656"/>
      <c r="DV35" s="657"/>
      <c r="DW35" s="628">
        <v>0.9</v>
      </c>
      <c r="DX35" s="654"/>
      <c r="DY35" s="654"/>
      <c r="DZ35" s="654"/>
      <c r="EA35" s="654"/>
      <c r="EB35" s="654"/>
      <c r="EC35" s="655"/>
    </row>
    <row r="36" spans="2:133" ht="11.25" customHeight="1" x14ac:dyDescent="0.15">
      <c r="B36" s="620" t="s">
        <v>314</v>
      </c>
      <c r="C36" s="621"/>
      <c r="D36" s="621"/>
      <c r="E36" s="621"/>
      <c r="F36" s="621"/>
      <c r="G36" s="621"/>
      <c r="H36" s="621"/>
      <c r="I36" s="621"/>
      <c r="J36" s="621"/>
      <c r="K36" s="621"/>
      <c r="L36" s="621"/>
      <c r="M36" s="621"/>
      <c r="N36" s="621"/>
      <c r="O36" s="621"/>
      <c r="P36" s="621"/>
      <c r="Q36" s="622"/>
      <c r="R36" s="623">
        <v>984711</v>
      </c>
      <c r="S36" s="624"/>
      <c r="T36" s="624"/>
      <c r="U36" s="624"/>
      <c r="V36" s="624"/>
      <c r="W36" s="624"/>
      <c r="X36" s="624"/>
      <c r="Y36" s="625"/>
      <c r="Z36" s="626">
        <v>2.2999999999999998</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5675007</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7076</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4087386</v>
      </c>
      <c r="CS36" s="624"/>
      <c r="CT36" s="624"/>
      <c r="CU36" s="624"/>
      <c r="CV36" s="624"/>
      <c r="CW36" s="624"/>
      <c r="CX36" s="624"/>
      <c r="CY36" s="625"/>
      <c r="CZ36" s="628">
        <v>9.9</v>
      </c>
      <c r="DA36" s="654"/>
      <c r="DB36" s="654"/>
      <c r="DC36" s="658"/>
      <c r="DD36" s="632">
        <v>3616766</v>
      </c>
      <c r="DE36" s="624"/>
      <c r="DF36" s="624"/>
      <c r="DG36" s="624"/>
      <c r="DH36" s="624"/>
      <c r="DI36" s="624"/>
      <c r="DJ36" s="624"/>
      <c r="DK36" s="625"/>
      <c r="DL36" s="632">
        <v>2790309</v>
      </c>
      <c r="DM36" s="624"/>
      <c r="DN36" s="624"/>
      <c r="DO36" s="624"/>
      <c r="DP36" s="624"/>
      <c r="DQ36" s="624"/>
      <c r="DR36" s="624"/>
      <c r="DS36" s="624"/>
      <c r="DT36" s="624"/>
      <c r="DU36" s="624"/>
      <c r="DV36" s="625"/>
      <c r="DW36" s="628">
        <v>11.5</v>
      </c>
      <c r="DX36" s="654"/>
      <c r="DY36" s="654"/>
      <c r="DZ36" s="654"/>
      <c r="EA36" s="654"/>
      <c r="EB36" s="654"/>
      <c r="EC36" s="655"/>
    </row>
    <row r="37" spans="2:133" ht="11.25" customHeight="1" x14ac:dyDescent="0.15">
      <c r="B37" s="620" t="s">
        <v>318</v>
      </c>
      <c r="C37" s="621"/>
      <c r="D37" s="621"/>
      <c r="E37" s="621"/>
      <c r="F37" s="621"/>
      <c r="G37" s="621"/>
      <c r="H37" s="621"/>
      <c r="I37" s="621"/>
      <c r="J37" s="621"/>
      <c r="K37" s="621"/>
      <c r="L37" s="621"/>
      <c r="M37" s="621"/>
      <c r="N37" s="621"/>
      <c r="O37" s="621"/>
      <c r="P37" s="621"/>
      <c r="Q37" s="622"/>
      <c r="R37" s="623">
        <v>1004408</v>
      </c>
      <c r="S37" s="624"/>
      <c r="T37" s="624"/>
      <c r="U37" s="624"/>
      <c r="V37" s="624"/>
      <c r="W37" s="624"/>
      <c r="X37" s="624"/>
      <c r="Y37" s="625"/>
      <c r="Z37" s="626">
        <v>2.4</v>
      </c>
      <c r="AA37" s="626"/>
      <c r="AB37" s="626"/>
      <c r="AC37" s="626"/>
      <c r="AD37" s="627">
        <v>41130</v>
      </c>
      <c r="AE37" s="627"/>
      <c r="AF37" s="627"/>
      <c r="AG37" s="627"/>
      <c r="AH37" s="627"/>
      <c r="AI37" s="627"/>
      <c r="AJ37" s="627"/>
      <c r="AK37" s="627"/>
      <c r="AL37" s="628">
        <v>0.2</v>
      </c>
      <c r="AM37" s="629"/>
      <c r="AN37" s="629"/>
      <c r="AO37" s="630"/>
      <c r="AQ37" s="686" t="s">
        <v>319</v>
      </c>
      <c r="AR37" s="687"/>
      <c r="AS37" s="687"/>
      <c r="AT37" s="687"/>
      <c r="AU37" s="687"/>
      <c r="AV37" s="687"/>
      <c r="AW37" s="687"/>
      <c r="AX37" s="687"/>
      <c r="AY37" s="688"/>
      <c r="AZ37" s="623">
        <v>1697783</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-31518</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34218</v>
      </c>
      <c r="CS37" s="656"/>
      <c r="CT37" s="656"/>
      <c r="CU37" s="656"/>
      <c r="CV37" s="656"/>
      <c r="CW37" s="656"/>
      <c r="CX37" s="656"/>
      <c r="CY37" s="657"/>
      <c r="CZ37" s="628">
        <v>0.1</v>
      </c>
      <c r="DA37" s="654"/>
      <c r="DB37" s="654"/>
      <c r="DC37" s="658"/>
      <c r="DD37" s="632">
        <v>34218</v>
      </c>
      <c r="DE37" s="656"/>
      <c r="DF37" s="656"/>
      <c r="DG37" s="656"/>
      <c r="DH37" s="656"/>
      <c r="DI37" s="656"/>
      <c r="DJ37" s="656"/>
      <c r="DK37" s="657"/>
      <c r="DL37" s="632">
        <v>8210</v>
      </c>
      <c r="DM37" s="656"/>
      <c r="DN37" s="656"/>
      <c r="DO37" s="656"/>
      <c r="DP37" s="656"/>
      <c r="DQ37" s="656"/>
      <c r="DR37" s="656"/>
      <c r="DS37" s="656"/>
      <c r="DT37" s="656"/>
      <c r="DU37" s="656"/>
      <c r="DV37" s="657"/>
      <c r="DW37" s="628">
        <v>0</v>
      </c>
      <c r="DX37" s="654"/>
      <c r="DY37" s="654"/>
      <c r="DZ37" s="654"/>
      <c r="EA37" s="654"/>
      <c r="EB37" s="654"/>
      <c r="EC37" s="655"/>
    </row>
    <row r="38" spans="2:133" ht="11.25" customHeight="1" x14ac:dyDescent="0.15">
      <c r="B38" s="620" t="s">
        <v>322</v>
      </c>
      <c r="C38" s="621"/>
      <c r="D38" s="621"/>
      <c r="E38" s="621"/>
      <c r="F38" s="621"/>
      <c r="G38" s="621"/>
      <c r="H38" s="621"/>
      <c r="I38" s="621"/>
      <c r="J38" s="621"/>
      <c r="K38" s="621"/>
      <c r="L38" s="621"/>
      <c r="M38" s="621"/>
      <c r="N38" s="621"/>
      <c r="O38" s="621"/>
      <c r="P38" s="621"/>
      <c r="Q38" s="622"/>
      <c r="R38" s="623">
        <v>2002836</v>
      </c>
      <c r="S38" s="624"/>
      <c r="T38" s="624"/>
      <c r="U38" s="624"/>
      <c r="V38" s="624"/>
      <c r="W38" s="624"/>
      <c r="X38" s="624"/>
      <c r="Y38" s="625"/>
      <c r="Z38" s="626">
        <v>4.7</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602693</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12353</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3368659</v>
      </c>
      <c r="CS38" s="624"/>
      <c r="CT38" s="624"/>
      <c r="CU38" s="624"/>
      <c r="CV38" s="624"/>
      <c r="CW38" s="624"/>
      <c r="CX38" s="624"/>
      <c r="CY38" s="625"/>
      <c r="CZ38" s="628">
        <v>8.1</v>
      </c>
      <c r="DA38" s="654"/>
      <c r="DB38" s="654"/>
      <c r="DC38" s="658"/>
      <c r="DD38" s="632">
        <v>2750805</v>
      </c>
      <c r="DE38" s="624"/>
      <c r="DF38" s="624"/>
      <c r="DG38" s="624"/>
      <c r="DH38" s="624"/>
      <c r="DI38" s="624"/>
      <c r="DJ38" s="624"/>
      <c r="DK38" s="625"/>
      <c r="DL38" s="632">
        <v>2673836</v>
      </c>
      <c r="DM38" s="624"/>
      <c r="DN38" s="624"/>
      <c r="DO38" s="624"/>
      <c r="DP38" s="624"/>
      <c r="DQ38" s="624"/>
      <c r="DR38" s="624"/>
      <c r="DS38" s="624"/>
      <c r="DT38" s="624"/>
      <c r="DU38" s="624"/>
      <c r="DV38" s="625"/>
      <c r="DW38" s="628">
        <v>11</v>
      </c>
      <c r="DX38" s="654"/>
      <c r="DY38" s="654"/>
      <c r="DZ38" s="654"/>
      <c r="EA38" s="654"/>
      <c r="EB38" s="654"/>
      <c r="EC38" s="655"/>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5872</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18658</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1061376</v>
      </c>
      <c r="CS39" s="656"/>
      <c r="CT39" s="656"/>
      <c r="CU39" s="656"/>
      <c r="CV39" s="656"/>
      <c r="CW39" s="656"/>
      <c r="CX39" s="656"/>
      <c r="CY39" s="657"/>
      <c r="CZ39" s="628">
        <v>2.6</v>
      </c>
      <c r="DA39" s="654"/>
      <c r="DB39" s="654"/>
      <c r="DC39" s="658"/>
      <c r="DD39" s="632">
        <v>792629</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15">
      <c r="B40" s="620" t="s">
        <v>330</v>
      </c>
      <c r="C40" s="621"/>
      <c r="D40" s="621"/>
      <c r="E40" s="621"/>
      <c r="F40" s="621"/>
      <c r="G40" s="621"/>
      <c r="H40" s="621"/>
      <c r="I40" s="621"/>
      <c r="J40" s="621"/>
      <c r="K40" s="621"/>
      <c r="L40" s="621"/>
      <c r="M40" s="621"/>
      <c r="N40" s="621"/>
      <c r="O40" s="621"/>
      <c r="P40" s="621"/>
      <c r="Q40" s="622"/>
      <c r="R40" s="623">
        <v>236336</v>
      </c>
      <c r="S40" s="624"/>
      <c r="T40" s="624"/>
      <c r="U40" s="624"/>
      <c r="V40" s="624"/>
      <c r="W40" s="624"/>
      <c r="X40" s="624"/>
      <c r="Y40" s="625"/>
      <c r="Z40" s="626">
        <v>0.6</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78"/>
      <c r="BG40" s="671" t="s">
        <v>332</v>
      </c>
      <c r="BH40" s="672"/>
      <c r="BI40" s="672"/>
      <c r="BJ40" s="672"/>
      <c r="BK40" s="672"/>
      <c r="BL40" s="223"/>
      <c r="BM40" s="621" t="s">
        <v>333</v>
      </c>
      <c r="BN40" s="621"/>
      <c r="BO40" s="621"/>
      <c r="BP40" s="621"/>
      <c r="BQ40" s="621"/>
      <c r="BR40" s="621"/>
      <c r="BS40" s="621"/>
      <c r="BT40" s="621"/>
      <c r="BU40" s="622"/>
      <c r="BV40" s="623">
        <v>109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205600</v>
      </c>
      <c r="CS40" s="624"/>
      <c r="CT40" s="624"/>
      <c r="CU40" s="624"/>
      <c r="CV40" s="624"/>
      <c r="CW40" s="624"/>
      <c r="CX40" s="624"/>
      <c r="CY40" s="625"/>
      <c r="CZ40" s="628">
        <v>0.5</v>
      </c>
      <c r="DA40" s="654"/>
      <c r="DB40" s="654"/>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15">
      <c r="B41" s="644" t="s">
        <v>335</v>
      </c>
      <c r="C41" s="645"/>
      <c r="D41" s="645"/>
      <c r="E41" s="645"/>
      <c r="F41" s="645"/>
      <c r="G41" s="645"/>
      <c r="H41" s="645"/>
      <c r="I41" s="645"/>
      <c r="J41" s="645"/>
      <c r="K41" s="645"/>
      <c r="L41" s="645"/>
      <c r="M41" s="645"/>
      <c r="N41" s="645"/>
      <c r="O41" s="645"/>
      <c r="P41" s="645"/>
      <c r="Q41" s="646"/>
      <c r="R41" s="695">
        <v>42332791</v>
      </c>
      <c r="S41" s="696"/>
      <c r="T41" s="696"/>
      <c r="U41" s="696"/>
      <c r="V41" s="696"/>
      <c r="W41" s="696"/>
      <c r="X41" s="696"/>
      <c r="Y41" s="700"/>
      <c r="Z41" s="701">
        <v>100</v>
      </c>
      <c r="AA41" s="701"/>
      <c r="AB41" s="701"/>
      <c r="AC41" s="701"/>
      <c r="AD41" s="702">
        <v>23991655</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664926</v>
      </c>
      <c r="BA41" s="624"/>
      <c r="BB41" s="624"/>
      <c r="BC41" s="624"/>
      <c r="BD41" s="656"/>
      <c r="BE41" s="656"/>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2703733</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392</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3488877</v>
      </c>
      <c r="CS42" s="656"/>
      <c r="CT42" s="656"/>
      <c r="CU42" s="656"/>
      <c r="CV42" s="656"/>
      <c r="CW42" s="656"/>
      <c r="CX42" s="656"/>
      <c r="CY42" s="657"/>
      <c r="CZ42" s="628">
        <v>8.4</v>
      </c>
      <c r="DA42" s="654"/>
      <c r="DB42" s="654"/>
      <c r="DC42" s="658"/>
      <c r="DD42" s="632">
        <v>398049</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v>32000</v>
      </c>
      <c r="CS43" s="656"/>
      <c r="CT43" s="656"/>
      <c r="CU43" s="656"/>
      <c r="CV43" s="656"/>
      <c r="CW43" s="656"/>
      <c r="CX43" s="656"/>
      <c r="CY43" s="657"/>
      <c r="CZ43" s="628">
        <v>0.1</v>
      </c>
      <c r="DA43" s="654"/>
      <c r="DB43" s="654"/>
      <c r="DC43" s="658"/>
      <c r="DD43" s="632">
        <v>32000</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3488877</v>
      </c>
      <c r="CS44" s="624"/>
      <c r="CT44" s="624"/>
      <c r="CU44" s="624"/>
      <c r="CV44" s="624"/>
      <c r="CW44" s="624"/>
      <c r="CX44" s="624"/>
      <c r="CY44" s="625"/>
      <c r="CZ44" s="628">
        <v>8.4</v>
      </c>
      <c r="DA44" s="629"/>
      <c r="DB44" s="629"/>
      <c r="DC44" s="635"/>
      <c r="DD44" s="632">
        <v>398049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1991863</v>
      </c>
      <c r="CS45" s="656"/>
      <c r="CT45" s="656"/>
      <c r="CU45" s="656"/>
      <c r="CV45" s="656"/>
      <c r="CW45" s="656"/>
      <c r="CX45" s="656"/>
      <c r="CY45" s="657"/>
      <c r="CZ45" s="628">
        <v>4.8</v>
      </c>
      <c r="DA45" s="654"/>
      <c r="DB45" s="654"/>
      <c r="DC45" s="658"/>
      <c r="DD45" s="632">
        <v>18388</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348</v>
      </c>
      <c r="CG46" s="621"/>
      <c r="CH46" s="621"/>
      <c r="CI46" s="621"/>
      <c r="CJ46" s="621"/>
      <c r="CK46" s="621"/>
      <c r="CL46" s="621"/>
      <c r="CM46" s="621"/>
      <c r="CN46" s="621"/>
      <c r="CO46" s="621"/>
      <c r="CP46" s="621"/>
      <c r="CQ46" s="622"/>
      <c r="CR46" s="623">
        <v>1469404</v>
      </c>
      <c r="CS46" s="624"/>
      <c r="CT46" s="624"/>
      <c r="CU46" s="624"/>
      <c r="CV46" s="624"/>
      <c r="CW46" s="624"/>
      <c r="CX46" s="624"/>
      <c r="CY46" s="625"/>
      <c r="CZ46" s="628">
        <v>3.5</v>
      </c>
      <c r="DA46" s="629"/>
      <c r="DB46" s="629"/>
      <c r="DC46" s="635"/>
      <c r="DD46" s="632">
        <v>377541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349</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4"/>
      <c r="DB47" s="654"/>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351</v>
      </c>
      <c r="CE49" s="645"/>
      <c r="CF49" s="645"/>
      <c r="CG49" s="645"/>
      <c r="CH49" s="645"/>
      <c r="CI49" s="645"/>
      <c r="CJ49" s="645"/>
      <c r="CK49" s="645"/>
      <c r="CL49" s="645"/>
      <c r="CM49" s="645"/>
      <c r="CN49" s="645"/>
      <c r="CO49" s="645"/>
      <c r="CP49" s="645"/>
      <c r="CQ49" s="646"/>
      <c r="CR49" s="695">
        <v>41450132</v>
      </c>
      <c r="CS49" s="682"/>
      <c r="CT49" s="682"/>
      <c r="CU49" s="682"/>
      <c r="CV49" s="682"/>
      <c r="CW49" s="682"/>
      <c r="CX49" s="682"/>
      <c r="CY49" s="711"/>
      <c r="CZ49" s="703">
        <v>100</v>
      </c>
      <c r="DA49" s="712"/>
      <c r="DB49" s="712"/>
      <c r="DC49" s="713"/>
      <c r="DD49" s="714">
        <v>27399860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0L7r81g6JQL1IB7VD3GmoNcAMWHQ0HtpNW2z9gXESHcGYJNpfwuNiTfzSSFeF1E1gkskyOwTusQ61BfqWDWvUQ==" saltValue="sUnikdPfaA24BYJYNiSmx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374</v>
      </c>
      <c r="C7" s="750"/>
      <c r="D7" s="750"/>
      <c r="E7" s="750"/>
      <c r="F7" s="750"/>
      <c r="G7" s="750"/>
      <c r="H7" s="750"/>
      <c r="I7" s="750"/>
      <c r="J7" s="750"/>
      <c r="K7" s="750"/>
      <c r="L7" s="750"/>
      <c r="M7" s="750"/>
      <c r="N7" s="750"/>
      <c r="O7" s="750"/>
      <c r="P7" s="751"/>
      <c r="Q7" s="752">
        <v>42441</v>
      </c>
      <c r="R7" s="753"/>
      <c r="S7" s="753"/>
      <c r="T7" s="753"/>
      <c r="U7" s="753"/>
      <c r="V7" s="753">
        <v>41558</v>
      </c>
      <c r="W7" s="753"/>
      <c r="X7" s="753"/>
      <c r="Y7" s="753"/>
      <c r="Z7" s="753"/>
      <c r="AA7" s="753">
        <v>883</v>
      </c>
      <c r="AB7" s="753"/>
      <c r="AC7" s="753"/>
      <c r="AD7" s="753"/>
      <c r="AE7" s="754"/>
      <c r="AF7" s="755">
        <v>472</v>
      </c>
      <c r="AG7" s="756"/>
      <c r="AH7" s="756"/>
      <c r="AI7" s="756"/>
      <c r="AJ7" s="757"/>
      <c r="AK7" s="758"/>
      <c r="AL7" s="759"/>
      <c r="AM7" s="759"/>
      <c r="AN7" s="759"/>
      <c r="AO7" s="759"/>
      <c r="AP7" s="759">
        <v>29191</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548</v>
      </c>
      <c r="BT7" s="747"/>
      <c r="BU7" s="747"/>
      <c r="BV7" s="747"/>
      <c r="BW7" s="747"/>
      <c r="BX7" s="747"/>
      <c r="BY7" s="747"/>
      <c r="BZ7" s="747"/>
      <c r="CA7" s="747"/>
      <c r="CB7" s="747"/>
      <c r="CC7" s="747"/>
      <c r="CD7" s="747"/>
      <c r="CE7" s="747"/>
      <c r="CF7" s="747"/>
      <c r="CG7" s="762"/>
      <c r="CH7" s="743">
        <v>4</v>
      </c>
      <c r="CI7" s="744"/>
      <c r="CJ7" s="744"/>
      <c r="CK7" s="744"/>
      <c r="CL7" s="745"/>
      <c r="CM7" s="743">
        <v>5018</v>
      </c>
      <c r="CN7" s="744"/>
      <c r="CO7" s="744"/>
      <c r="CP7" s="744"/>
      <c r="CQ7" s="745"/>
      <c r="CR7" s="743">
        <v>3015</v>
      </c>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15">
      <c r="A8" s="238">
        <v>2</v>
      </c>
      <c r="B8" s="780" t="s">
        <v>375</v>
      </c>
      <c r="C8" s="781"/>
      <c r="D8" s="781"/>
      <c r="E8" s="781"/>
      <c r="F8" s="781"/>
      <c r="G8" s="781"/>
      <c r="H8" s="781"/>
      <c r="I8" s="781"/>
      <c r="J8" s="781"/>
      <c r="K8" s="781"/>
      <c r="L8" s="781"/>
      <c r="M8" s="781"/>
      <c r="N8" s="781"/>
      <c r="O8" s="781"/>
      <c r="P8" s="782"/>
      <c r="Q8" s="783">
        <v>23</v>
      </c>
      <c r="R8" s="784"/>
      <c r="S8" s="784"/>
      <c r="T8" s="784"/>
      <c r="U8" s="784"/>
      <c r="V8" s="784">
        <v>23</v>
      </c>
      <c r="W8" s="784"/>
      <c r="X8" s="784"/>
      <c r="Y8" s="784"/>
      <c r="Z8" s="784"/>
      <c r="AA8" s="784">
        <v>0</v>
      </c>
      <c r="AB8" s="784"/>
      <c r="AC8" s="784"/>
      <c r="AD8" s="784"/>
      <c r="AE8" s="785"/>
      <c r="AF8" s="786" t="s">
        <v>122</v>
      </c>
      <c r="AG8" s="787"/>
      <c r="AH8" s="787"/>
      <c r="AI8" s="787"/>
      <c r="AJ8" s="788"/>
      <c r="AK8" s="769">
        <v>2</v>
      </c>
      <c r="AL8" s="770"/>
      <c r="AM8" s="770"/>
      <c r="AN8" s="770"/>
      <c r="AO8" s="770"/>
      <c r="AP8" s="770" t="s">
        <v>550</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549</v>
      </c>
      <c r="BT8" s="774"/>
      <c r="BU8" s="774"/>
      <c r="BV8" s="774"/>
      <c r="BW8" s="774"/>
      <c r="BX8" s="774"/>
      <c r="BY8" s="774"/>
      <c r="BZ8" s="774"/>
      <c r="CA8" s="774"/>
      <c r="CB8" s="774"/>
      <c r="CC8" s="774"/>
      <c r="CD8" s="774"/>
      <c r="CE8" s="774"/>
      <c r="CF8" s="774"/>
      <c r="CG8" s="775"/>
      <c r="CH8" s="776">
        <v>9393</v>
      </c>
      <c r="CI8" s="777"/>
      <c r="CJ8" s="777"/>
      <c r="CK8" s="777"/>
      <c r="CL8" s="778"/>
      <c r="CM8" s="776">
        <v>140192</v>
      </c>
      <c r="CN8" s="777"/>
      <c r="CO8" s="777"/>
      <c r="CP8" s="777"/>
      <c r="CQ8" s="778"/>
      <c r="CR8" s="776">
        <v>40</v>
      </c>
      <c r="CS8" s="777"/>
      <c r="CT8" s="777"/>
      <c r="CU8" s="777"/>
      <c r="CV8" s="778"/>
      <c r="CW8" s="776"/>
      <c r="CX8" s="777"/>
      <c r="CY8" s="777"/>
      <c r="CZ8" s="777"/>
      <c r="DA8" s="778"/>
      <c r="DB8" s="776"/>
      <c r="DC8" s="777"/>
      <c r="DD8" s="777"/>
      <c r="DE8" s="777"/>
      <c r="DF8" s="778"/>
      <c r="DG8" s="776"/>
      <c r="DH8" s="777"/>
      <c r="DI8" s="777"/>
      <c r="DJ8" s="777"/>
      <c r="DK8" s="778"/>
      <c r="DL8" s="776">
        <v>54</v>
      </c>
      <c r="DM8" s="777"/>
      <c r="DN8" s="777"/>
      <c r="DO8" s="777"/>
      <c r="DP8" s="778"/>
      <c r="DQ8" s="776">
        <v>1</v>
      </c>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377</v>
      </c>
      <c r="B23" s="789" t="s">
        <v>378</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472</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389</v>
      </c>
      <c r="C28" s="750"/>
      <c r="D28" s="750"/>
      <c r="E28" s="750"/>
      <c r="F28" s="750"/>
      <c r="G28" s="750"/>
      <c r="H28" s="750"/>
      <c r="I28" s="750"/>
      <c r="J28" s="750"/>
      <c r="K28" s="750"/>
      <c r="L28" s="750"/>
      <c r="M28" s="750"/>
      <c r="N28" s="750"/>
      <c r="O28" s="750"/>
      <c r="P28" s="751"/>
      <c r="Q28" s="822">
        <v>10589</v>
      </c>
      <c r="R28" s="823"/>
      <c r="S28" s="823"/>
      <c r="T28" s="823"/>
      <c r="U28" s="823"/>
      <c r="V28" s="823">
        <v>10582</v>
      </c>
      <c r="W28" s="823"/>
      <c r="X28" s="823"/>
      <c r="Y28" s="823"/>
      <c r="Z28" s="823"/>
      <c r="AA28" s="823">
        <v>7</v>
      </c>
      <c r="AB28" s="823"/>
      <c r="AC28" s="823"/>
      <c r="AD28" s="823"/>
      <c r="AE28" s="824"/>
      <c r="AF28" s="825">
        <v>7</v>
      </c>
      <c r="AG28" s="823"/>
      <c r="AH28" s="823"/>
      <c r="AI28" s="823"/>
      <c r="AJ28" s="826"/>
      <c r="AK28" s="827">
        <v>665</v>
      </c>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390</v>
      </c>
      <c r="C29" s="781"/>
      <c r="D29" s="781"/>
      <c r="E29" s="781"/>
      <c r="F29" s="781"/>
      <c r="G29" s="781"/>
      <c r="H29" s="781"/>
      <c r="I29" s="781"/>
      <c r="J29" s="781"/>
      <c r="K29" s="781"/>
      <c r="L29" s="781"/>
      <c r="M29" s="781"/>
      <c r="N29" s="781"/>
      <c r="O29" s="781"/>
      <c r="P29" s="782"/>
      <c r="Q29" s="783">
        <v>8298</v>
      </c>
      <c r="R29" s="784"/>
      <c r="S29" s="784"/>
      <c r="T29" s="784"/>
      <c r="U29" s="784"/>
      <c r="V29" s="784">
        <v>8085</v>
      </c>
      <c r="W29" s="784"/>
      <c r="X29" s="784"/>
      <c r="Y29" s="784"/>
      <c r="Z29" s="784"/>
      <c r="AA29" s="784">
        <v>213</v>
      </c>
      <c r="AB29" s="784"/>
      <c r="AC29" s="784"/>
      <c r="AD29" s="784"/>
      <c r="AE29" s="785"/>
      <c r="AF29" s="786">
        <v>213</v>
      </c>
      <c r="AG29" s="787"/>
      <c r="AH29" s="787"/>
      <c r="AI29" s="787"/>
      <c r="AJ29" s="788"/>
      <c r="AK29" s="834">
        <v>1275</v>
      </c>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391</v>
      </c>
      <c r="C30" s="781"/>
      <c r="D30" s="781"/>
      <c r="E30" s="781"/>
      <c r="F30" s="781"/>
      <c r="G30" s="781"/>
      <c r="H30" s="781"/>
      <c r="I30" s="781"/>
      <c r="J30" s="781"/>
      <c r="K30" s="781"/>
      <c r="L30" s="781"/>
      <c r="M30" s="781"/>
      <c r="N30" s="781"/>
      <c r="O30" s="781"/>
      <c r="P30" s="782"/>
      <c r="Q30" s="783">
        <v>2769</v>
      </c>
      <c r="R30" s="784"/>
      <c r="S30" s="784"/>
      <c r="T30" s="784"/>
      <c r="U30" s="784"/>
      <c r="V30" s="784">
        <v>2719</v>
      </c>
      <c r="W30" s="784"/>
      <c r="X30" s="784"/>
      <c r="Y30" s="784"/>
      <c r="Z30" s="784"/>
      <c r="AA30" s="784">
        <v>50</v>
      </c>
      <c r="AB30" s="784"/>
      <c r="AC30" s="784"/>
      <c r="AD30" s="784"/>
      <c r="AE30" s="785"/>
      <c r="AF30" s="786">
        <v>50</v>
      </c>
      <c r="AG30" s="787"/>
      <c r="AH30" s="787"/>
      <c r="AI30" s="787"/>
      <c r="AJ30" s="788"/>
      <c r="AK30" s="834">
        <v>1400</v>
      </c>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392</v>
      </c>
      <c r="C31" s="781"/>
      <c r="D31" s="781"/>
      <c r="E31" s="781"/>
      <c r="F31" s="781"/>
      <c r="G31" s="781"/>
      <c r="H31" s="781"/>
      <c r="I31" s="781"/>
      <c r="J31" s="781"/>
      <c r="K31" s="781"/>
      <c r="L31" s="781"/>
      <c r="M31" s="781"/>
      <c r="N31" s="781"/>
      <c r="O31" s="781"/>
      <c r="P31" s="782"/>
      <c r="Q31" s="783">
        <v>42</v>
      </c>
      <c r="R31" s="784"/>
      <c r="S31" s="784"/>
      <c r="T31" s="784"/>
      <c r="U31" s="784"/>
      <c r="V31" s="784">
        <v>42</v>
      </c>
      <c r="W31" s="784"/>
      <c r="X31" s="784"/>
      <c r="Y31" s="784"/>
      <c r="Z31" s="784"/>
      <c r="AA31" s="784">
        <v>0</v>
      </c>
      <c r="AB31" s="784"/>
      <c r="AC31" s="784"/>
      <c r="AD31" s="784"/>
      <c r="AE31" s="785"/>
      <c r="AF31" s="786">
        <v>0</v>
      </c>
      <c r="AG31" s="787"/>
      <c r="AH31" s="787"/>
      <c r="AI31" s="787"/>
      <c r="AJ31" s="788"/>
      <c r="AK31" s="834" t="s">
        <v>550</v>
      </c>
      <c r="AL31" s="830"/>
      <c r="AM31" s="830"/>
      <c r="AN31" s="830"/>
      <c r="AO31" s="830"/>
      <c r="AP31" s="830"/>
      <c r="AQ31" s="830"/>
      <c r="AR31" s="830"/>
      <c r="AS31" s="830"/>
      <c r="AT31" s="830"/>
      <c r="AU31" s="830"/>
      <c r="AV31" s="830"/>
      <c r="AW31" s="830"/>
      <c r="AX31" s="830"/>
      <c r="AY31" s="830"/>
      <c r="AZ31" s="831"/>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393</v>
      </c>
      <c r="C32" s="781"/>
      <c r="D32" s="781"/>
      <c r="E32" s="781"/>
      <c r="F32" s="781"/>
      <c r="G32" s="781"/>
      <c r="H32" s="781"/>
      <c r="I32" s="781"/>
      <c r="J32" s="781"/>
      <c r="K32" s="781"/>
      <c r="L32" s="781"/>
      <c r="M32" s="781"/>
      <c r="N32" s="781"/>
      <c r="O32" s="781"/>
      <c r="P32" s="782"/>
      <c r="Q32" s="783">
        <v>2770</v>
      </c>
      <c r="R32" s="784"/>
      <c r="S32" s="784"/>
      <c r="T32" s="784"/>
      <c r="U32" s="784"/>
      <c r="V32" s="784">
        <v>2355</v>
      </c>
      <c r="W32" s="784"/>
      <c r="X32" s="784"/>
      <c r="Y32" s="784"/>
      <c r="Z32" s="784"/>
      <c r="AA32" s="784">
        <v>415</v>
      </c>
      <c r="AB32" s="784"/>
      <c r="AC32" s="784"/>
      <c r="AD32" s="784"/>
      <c r="AE32" s="785"/>
      <c r="AF32" s="786">
        <v>2751</v>
      </c>
      <c r="AG32" s="787"/>
      <c r="AH32" s="787"/>
      <c r="AI32" s="787"/>
      <c r="AJ32" s="788"/>
      <c r="AK32" s="834">
        <v>1</v>
      </c>
      <c r="AL32" s="830"/>
      <c r="AM32" s="830"/>
      <c r="AN32" s="830"/>
      <c r="AO32" s="830"/>
      <c r="AP32" s="830">
        <v>273</v>
      </c>
      <c r="AQ32" s="830"/>
      <c r="AR32" s="830"/>
      <c r="AS32" s="830"/>
      <c r="AT32" s="830"/>
      <c r="AU32" s="830">
        <v>0</v>
      </c>
      <c r="AV32" s="830"/>
      <c r="AW32" s="830"/>
      <c r="AX32" s="830"/>
      <c r="AY32" s="830"/>
      <c r="AZ32" s="831"/>
      <c r="BA32" s="831"/>
      <c r="BB32" s="831"/>
      <c r="BC32" s="831"/>
      <c r="BD32" s="831"/>
      <c r="BE32" s="832" t="s">
        <v>394</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395</v>
      </c>
      <c r="C33" s="781"/>
      <c r="D33" s="781"/>
      <c r="E33" s="781"/>
      <c r="F33" s="781"/>
      <c r="G33" s="781"/>
      <c r="H33" s="781"/>
      <c r="I33" s="781"/>
      <c r="J33" s="781"/>
      <c r="K33" s="781"/>
      <c r="L33" s="781"/>
      <c r="M33" s="781"/>
      <c r="N33" s="781"/>
      <c r="O33" s="781"/>
      <c r="P33" s="782"/>
      <c r="Q33" s="783">
        <v>8757</v>
      </c>
      <c r="R33" s="784"/>
      <c r="S33" s="784"/>
      <c r="T33" s="784"/>
      <c r="U33" s="784"/>
      <c r="V33" s="784">
        <v>9464</v>
      </c>
      <c r="W33" s="784"/>
      <c r="X33" s="784"/>
      <c r="Y33" s="784"/>
      <c r="Z33" s="784"/>
      <c r="AA33" s="784">
        <v>-707</v>
      </c>
      <c r="AB33" s="784"/>
      <c r="AC33" s="784"/>
      <c r="AD33" s="784"/>
      <c r="AE33" s="785"/>
      <c r="AF33" s="786">
        <v>1474</v>
      </c>
      <c r="AG33" s="787"/>
      <c r="AH33" s="787"/>
      <c r="AI33" s="787"/>
      <c r="AJ33" s="788"/>
      <c r="AK33" s="834">
        <v>1698</v>
      </c>
      <c r="AL33" s="830"/>
      <c r="AM33" s="830"/>
      <c r="AN33" s="830"/>
      <c r="AO33" s="830"/>
      <c r="AP33" s="830">
        <v>1788</v>
      </c>
      <c r="AQ33" s="830"/>
      <c r="AR33" s="830"/>
      <c r="AS33" s="830"/>
      <c r="AT33" s="830"/>
      <c r="AU33" s="830">
        <v>855</v>
      </c>
      <c r="AV33" s="830"/>
      <c r="AW33" s="830"/>
      <c r="AX33" s="830"/>
      <c r="AY33" s="830"/>
      <c r="AZ33" s="831"/>
      <c r="BA33" s="831"/>
      <c r="BB33" s="831"/>
      <c r="BC33" s="831"/>
      <c r="BD33" s="831"/>
      <c r="BE33" s="832" t="s">
        <v>394</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396</v>
      </c>
      <c r="C34" s="781"/>
      <c r="D34" s="781"/>
      <c r="E34" s="781"/>
      <c r="F34" s="781"/>
      <c r="G34" s="781"/>
      <c r="H34" s="781"/>
      <c r="I34" s="781"/>
      <c r="J34" s="781"/>
      <c r="K34" s="781"/>
      <c r="L34" s="781"/>
      <c r="M34" s="781"/>
      <c r="N34" s="781"/>
      <c r="O34" s="781"/>
      <c r="P34" s="782"/>
      <c r="Q34" s="783">
        <v>2876</v>
      </c>
      <c r="R34" s="784"/>
      <c r="S34" s="784"/>
      <c r="T34" s="784"/>
      <c r="U34" s="784"/>
      <c r="V34" s="784">
        <v>2683</v>
      </c>
      <c r="W34" s="784"/>
      <c r="X34" s="784"/>
      <c r="Y34" s="784"/>
      <c r="Z34" s="784"/>
      <c r="AA34" s="784">
        <v>193</v>
      </c>
      <c r="AB34" s="784"/>
      <c r="AC34" s="784"/>
      <c r="AD34" s="784"/>
      <c r="AE34" s="785"/>
      <c r="AF34" s="786">
        <v>1474</v>
      </c>
      <c r="AG34" s="787"/>
      <c r="AH34" s="787"/>
      <c r="AI34" s="787"/>
      <c r="AJ34" s="788"/>
      <c r="AK34" s="834">
        <v>603</v>
      </c>
      <c r="AL34" s="830"/>
      <c r="AM34" s="830"/>
      <c r="AN34" s="830"/>
      <c r="AO34" s="830"/>
      <c r="AP34" s="830">
        <v>8750</v>
      </c>
      <c r="AQ34" s="830"/>
      <c r="AR34" s="830"/>
      <c r="AS34" s="830"/>
      <c r="AT34" s="830"/>
      <c r="AU34" s="830">
        <v>459</v>
      </c>
      <c r="AV34" s="830"/>
      <c r="AW34" s="830"/>
      <c r="AX34" s="830"/>
      <c r="AY34" s="830"/>
      <c r="AZ34" s="831"/>
      <c r="BA34" s="831"/>
      <c r="BB34" s="831"/>
      <c r="BC34" s="831"/>
      <c r="BD34" s="831"/>
      <c r="BE34" s="832" t="s">
        <v>394</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377</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5969</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400</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401</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551</v>
      </c>
      <c r="C68" s="870"/>
      <c r="D68" s="870"/>
      <c r="E68" s="870"/>
      <c r="F68" s="870"/>
      <c r="G68" s="870"/>
      <c r="H68" s="870"/>
      <c r="I68" s="870"/>
      <c r="J68" s="870"/>
      <c r="K68" s="870"/>
      <c r="L68" s="870"/>
      <c r="M68" s="870"/>
      <c r="N68" s="870"/>
      <c r="O68" s="870"/>
      <c r="P68" s="871"/>
      <c r="Q68" s="872">
        <v>11414</v>
      </c>
      <c r="R68" s="866"/>
      <c r="S68" s="866"/>
      <c r="T68" s="866"/>
      <c r="U68" s="866"/>
      <c r="V68" s="866">
        <v>7873</v>
      </c>
      <c r="W68" s="866"/>
      <c r="X68" s="866"/>
      <c r="Y68" s="866"/>
      <c r="Z68" s="866"/>
      <c r="AA68" s="866">
        <v>3541</v>
      </c>
      <c r="AB68" s="866"/>
      <c r="AC68" s="866"/>
      <c r="AD68" s="866"/>
      <c r="AE68" s="866"/>
      <c r="AF68" s="866">
        <v>3541</v>
      </c>
      <c r="AG68" s="866"/>
      <c r="AH68" s="866"/>
      <c r="AI68" s="866"/>
      <c r="AJ68" s="866"/>
      <c r="AK68" s="866"/>
      <c r="AL68" s="866"/>
      <c r="AM68" s="866"/>
      <c r="AN68" s="866"/>
      <c r="AO68" s="866"/>
      <c r="AP68" s="866"/>
      <c r="AQ68" s="866"/>
      <c r="AR68" s="866"/>
      <c r="AS68" s="866"/>
      <c r="AT68" s="866"/>
      <c r="AU68" s="866"/>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552</v>
      </c>
      <c r="C69" s="874"/>
      <c r="D69" s="874"/>
      <c r="E69" s="874"/>
      <c r="F69" s="874"/>
      <c r="G69" s="874"/>
      <c r="H69" s="874"/>
      <c r="I69" s="874"/>
      <c r="J69" s="874"/>
      <c r="K69" s="874"/>
      <c r="L69" s="874"/>
      <c r="M69" s="874"/>
      <c r="N69" s="874"/>
      <c r="O69" s="874"/>
      <c r="P69" s="875"/>
      <c r="Q69" s="876">
        <v>503</v>
      </c>
      <c r="R69" s="830"/>
      <c r="S69" s="830"/>
      <c r="T69" s="830"/>
      <c r="U69" s="830"/>
      <c r="V69" s="830">
        <v>171</v>
      </c>
      <c r="W69" s="830"/>
      <c r="X69" s="830"/>
      <c r="Y69" s="830"/>
      <c r="Z69" s="830"/>
      <c r="AA69" s="830">
        <v>332</v>
      </c>
      <c r="AB69" s="830"/>
      <c r="AC69" s="830"/>
      <c r="AD69" s="830"/>
      <c r="AE69" s="830"/>
      <c r="AF69" s="830">
        <v>3324</v>
      </c>
      <c r="AG69" s="830"/>
      <c r="AH69" s="830"/>
      <c r="AI69" s="830"/>
      <c r="AJ69" s="830"/>
      <c r="AK69" s="830"/>
      <c r="AL69" s="830"/>
      <c r="AM69" s="830"/>
      <c r="AN69" s="830"/>
      <c r="AO69" s="830"/>
      <c r="AP69" s="830"/>
      <c r="AQ69" s="830"/>
      <c r="AR69" s="830"/>
      <c r="AS69" s="830"/>
      <c r="AT69" s="830"/>
      <c r="AU69" s="830"/>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553</v>
      </c>
      <c r="C70" s="874"/>
      <c r="D70" s="874"/>
      <c r="E70" s="874"/>
      <c r="F70" s="874"/>
      <c r="G70" s="874"/>
      <c r="H70" s="874"/>
      <c r="I70" s="874"/>
      <c r="J70" s="874"/>
      <c r="K70" s="874"/>
      <c r="L70" s="874"/>
      <c r="M70" s="874"/>
      <c r="N70" s="874"/>
      <c r="O70" s="874"/>
      <c r="P70" s="875"/>
      <c r="Q70" s="876">
        <v>684</v>
      </c>
      <c r="R70" s="830"/>
      <c r="S70" s="830"/>
      <c r="T70" s="830"/>
      <c r="U70" s="830"/>
      <c r="V70" s="830">
        <v>181</v>
      </c>
      <c r="W70" s="830"/>
      <c r="X70" s="830"/>
      <c r="Y70" s="830"/>
      <c r="Z70" s="830"/>
      <c r="AA70" s="830">
        <v>503</v>
      </c>
      <c r="AB70" s="830"/>
      <c r="AC70" s="830"/>
      <c r="AD70" s="830"/>
      <c r="AE70" s="830"/>
      <c r="AF70" s="830">
        <v>503</v>
      </c>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554</v>
      </c>
      <c r="C71" s="874"/>
      <c r="D71" s="874"/>
      <c r="E71" s="874"/>
      <c r="F71" s="874"/>
      <c r="G71" s="874"/>
      <c r="H71" s="874"/>
      <c r="I71" s="874"/>
      <c r="J71" s="874"/>
      <c r="K71" s="874"/>
      <c r="L71" s="874"/>
      <c r="M71" s="874"/>
      <c r="N71" s="874"/>
      <c r="O71" s="874"/>
      <c r="P71" s="875"/>
      <c r="Q71" s="876">
        <v>871279</v>
      </c>
      <c r="R71" s="830"/>
      <c r="S71" s="830"/>
      <c r="T71" s="830"/>
      <c r="U71" s="830"/>
      <c r="V71" s="830">
        <v>850651</v>
      </c>
      <c r="W71" s="830"/>
      <c r="X71" s="830"/>
      <c r="Y71" s="830"/>
      <c r="Z71" s="830"/>
      <c r="AA71" s="830">
        <v>20628</v>
      </c>
      <c r="AB71" s="830"/>
      <c r="AC71" s="830"/>
      <c r="AD71" s="830"/>
      <c r="AE71" s="830"/>
      <c r="AF71" s="830">
        <v>20628</v>
      </c>
      <c r="AG71" s="830"/>
      <c r="AH71" s="830"/>
      <c r="AI71" s="830"/>
      <c r="AJ71" s="830"/>
      <c r="AK71" s="830">
        <v>10502</v>
      </c>
      <c r="AL71" s="830"/>
      <c r="AM71" s="830"/>
      <c r="AN71" s="830"/>
      <c r="AO71" s="830"/>
      <c r="AP71" s="830"/>
      <c r="AQ71" s="830"/>
      <c r="AR71" s="830"/>
      <c r="AS71" s="830"/>
      <c r="AT71" s="830"/>
      <c r="AU71" s="830"/>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377</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30" customFormat="1" ht="26.25" customHeight="1" x14ac:dyDescent="0.15">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3744006</v>
      </c>
      <c r="AB110" s="900"/>
      <c r="AC110" s="900"/>
      <c r="AD110" s="900"/>
      <c r="AE110" s="901"/>
      <c r="AF110" s="902">
        <v>3593712</v>
      </c>
      <c r="AG110" s="900"/>
      <c r="AH110" s="900"/>
      <c r="AI110" s="900"/>
      <c r="AJ110" s="901"/>
      <c r="AK110" s="902">
        <v>3505201</v>
      </c>
      <c r="AL110" s="900"/>
      <c r="AM110" s="900"/>
      <c r="AN110" s="900"/>
      <c r="AO110" s="901"/>
      <c r="AP110" s="903">
        <v>16.899999999999999</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32359719</v>
      </c>
      <c r="BR110" s="931"/>
      <c r="BS110" s="931"/>
      <c r="BT110" s="931"/>
      <c r="BU110" s="931"/>
      <c r="BV110" s="931">
        <v>30593139</v>
      </c>
      <c r="BW110" s="931"/>
      <c r="BX110" s="931"/>
      <c r="BY110" s="931"/>
      <c r="BZ110" s="931"/>
      <c r="CA110" s="931">
        <v>29190966</v>
      </c>
      <c r="CB110" s="931"/>
      <c r="CC110" s="931"/>
      <c r="CD110" s="931"/>
      <c r="CE110" s="931"/>
      <c r="CF110" s="944">
        <v>140.6</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v>565978</v>
      </c>
      <c r="BR111" s="926"/>
      <c r="BS111" s="926"/>
      <c r="BT111" s="926"/>
      <c r="BU111" s="926"/>
      <c r="BV111" s="926">
        <v>357084</v>
      </c>
      <c r="BW111" s="926"/>
      <c r="BX111" s="926"/>
      <c r="BY111" s="926"/>
      <c r="BZ111" s="926"/>
      <c r="CA111" s="926">
        <v>204534</v>
      </c>
      <c r="CB111" s="926"/>
      <c r="CC111" s="926"/>
      <c r="CD111" s="926"/>
      <c r="CE111" s="926"/>
      <c r="CF111" s="920">
        <v>1</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v>565978</v>
      </c>
      <c r="DH111" s="926"/>
      <c r="DI111" s="926"/>
      <c r="DJ111" s="926"/>
      <c r="DK111" s="926"/>
      <c r="DL111" s="926">
        <v>357084</v>
      </c>
      <c r="DM111" s="926"/>
      <c r="DN111" s="926"/>
      <c r="DO111" s="926"/>
      <c r="DP111" s="926"/>
      <c r="DQ111" s="926">
        <v>204534</v>
      </c>
      <c r="DR111" s="926"/>
      <c r="DS111" s="926"/>
      <c r="DT111" s="926"/>
      <c r="DU111" s="926"/>
      <c r="DV111" s="927">
        <v>1</v>
      </c>
      <c r="DW111" s="927"/>
      <c r="DX111" s="927"/>
      <c r="DY111" s="927"/>
      <c r="DZ111" s="928"/>
    </row>
    <row r="112" spans="1:131" s="230" customFormat="1" ht="26.25" customHeight="1" x14ac:dyDescent="0.15">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7778214</v>
      </c>
      <c r="BR112" s="926"/>
      <c r="BS112" s="926"/>
      <c r="BT112" s="926"/>
      <c r="BU112" s="926"/>
      <c r="BV112" s="926">
        <v>7141005</v>
      </c>
      <c r="BW112" s="926"/>
      <c r="BX112" s="926"/>
      <c r="BY112" s="926"/>
      <c r="BZ112" s="926"/>
      <c r="CA112" s="926">
        <v>6350106</v>
      </c>
      <c r="CB112" s="926"/>
      <c r="CC112" s="926"/>
      <c r="CD112" s="926"/>
      <c r="CE112" s="926"/>
      <c r="CF112" s="920">
        <v>30.6</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1379564</v>
      </c>
      <c r="AB113" s="938"/>
      <c r="AC113" s="938"/>
      <c r="AD113" s="938"/>
      <c r="AE113" s="939"/>
      <c r="AF113" s="940">
        <v>1303881</v>
      </c>
      <c r="AG113" s="938"/>
      <c r="AH113" s="938"/>
      <c r="AI113" s="938"/>
      <c r="AJ113" s="939"/>
      <c r="AK113" s="940">
        <v>1314619</v>
      </c>
      <c r="AL113" s="938"/>
      <c r="AM113" s="938"/>
      <c r="AN113" s="938"/>
      <c r="AO113" s="939"/>
      <c r="AP113" s="941">
        <v>6.3</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3150</v>
      </c>
      <c r="BR113" s="926"/>
      <c r="BS113" s="926"/>
      <c r="BT113" s="926"/>
      <c r="BU113" s="926"/>
      <c r="BV113" s="926">
        <v>2028</v>
      </c>
      <c r="BW113" s="926"/>
      <c r="BX113" s="926"/>
      <c r="BY113" s="926"/>
      <c r="BZ113" s="926"/>
      <c r="CA113" s="926" t="s">
        <v>122</v>
      </c>
      <c r="CB113" s="926"/>
      <c r="CC113" s="926"/>
      <c r="CD113" s="926"/>
      <c r="CE113" s="926"/>
      <c r="CF113" s="920" t="s">
        <v>122</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1939</v>
      </c>
      <c r="AB114" s="959"/>
      <c r="AC114" s="959"/>
      <c r="AD114" s="959"/>
      <c r="AE114" s="960"/>
      <c r="AF114" s="961">
        <v>1134</v>
      </c>
      <c r="AG114" s="959"/>
      <c r="AH114" s="959"/>
      <c r="AI114" s="959"/>
      <c r="AJ114" s="960"/>
      <c r="AK114" s="961">
        <v>2036</v>
      </c>
      <c r="AL114" s="959"/>
      <c r="AM114" s="959"/>
      <c r="AN114" s="959"/>
      <c r="AO114" s="960"/>
      <c r="AP114" s="962">
        <v>0</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t="s">
        <v>122</v>
      </c>
      <c r="BR114" s="926"/>
      <c r="BS114" s="926"/>
      <c r="BT114" s="926"/>
      <c r="BU114" s="926"/>
      <c r="BV114" s="926" t="s">
        <v>122</v>
      </c>
      <c r="BW114" s="926"/>
      <c r="BX114" s="926"/>
      <c r="BY114" s="926"/>
      <c r="BZ114" s="926"/>
      <c r="CA114" s="926" t="s">
        <v>122</v>
      </c>
      <c r="CB114" s="926"/>
      <c r="CC114" s="926"/>
      <c r="CD114" s="926"/>
      <c r="CE114" s="926"/>
      <c r="CF114" s="920" t="s">
        <v>122</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357264</v>
      </c>
      <c r="AB115" s="938"/>
      <c r="AC115" s="938"/>
      <c r="AD115" s="938"/>
      <c r="AE115" s="939"/>
      <c r="AF115" s="940">
        <v>228740</v>
      </c>
      <c r="AG115" s="938"/>
      <c r="AH115" s="938"/>
      <c r="AI115" s="938"/>
      <c r="AJ115" s="939"/>
      <c r="AK115" s="940">
        <v>164462</v>
      </c>
      <c r="AL115" s="938"/>
      <c r="AM115" s="938"/>
      <c r="AN115" s="938"/>
      <c r="AO115" s="939"/>
      <c r="AP115" s="941">
        <v>0.8</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v>4680</v>
      </c>
      <c r="BR115" s="926"/>
      <c r="BS115" s="926"/>
      <c r="BT115" s="926"/>
      <c r="BU115" s="926"/>
      <c r="BV115" s="926">
        <v>3148</v>
      </c>
      <c r="BW115" s="926"/>
      <c r="BX115" s="926"/>
      <c r="BY115" s="926"/>
      <c r="BZ115" s="926"/>
      <c r="CA115" s="926">
        <v>514</v>
      </c>
      <c r="CB115" s="926"/>
      <c r="CC115" s="926"/>
      <c r="CD115" s="926"/>
      <c r="CE115" s="926"/>
      <c r="CF115" s="920">
        <v>0</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5482773</v>
      </c>
      <c r="AB117" s="979"/>
      <c r="AC117" s="979"/>
      <c r="AD117" s="979"/>
      <c r="AE117" s="980"/>
      <c r="AF117" s="981">
        <v>5127467</v>
      </c>
      <c r="AG117" s="979"/>
      <c r="AH117" s="979"/>
      <c r="AI117" s="979"/>
      <c r="AJ117" s="980"/>
      <c r="AK117" s="981">
        <v>4986318</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443</v>
      </c>
      <c r="BP119" s="1005"/>
      <c r="BQ119" s="999">
        <v>40711741</v>
      </c>
      <c r="BR119" s="1000"/>
      <c r="BS119" s="1000"/>
      <c r="BT119" s="1000"/>
      <c r="BU119" s="1000"/>
      <c r="BV119" s="1000">
        <v>38096404</v>
      </c>
      <c r="BW119" s="1000"/>
      <c r="BX119" s="1000"/>
      <c r="BY119" s="1000"/>
      <c r="BZ119" s="1000"/>
      <c r="CA119" s="1000">
        <v>35746120</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15">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v>356961</v>
      </c>
      <c r="AB120" s="959"/>
      <c r="AC120" s="959"/>
      <c r="AD120" s="959"/>
      <c r="AE120" s="960"/>
      <c r="AF120" s="961">
        <v>228740</v>
      </c>
      <c r="AG120" s="959"/>
      <c r="AH120" s="959"/>
      <c r="AI120" s="959"/>
      <c r="AJ120" s="960"/>
      <c r="AK120" s="961">
        <v>164462</v>
      </c>
      <c r="AL120" s="959"/>
      <c r="AM120" s="959"/>
      <c r="AN120" s="959"/>
      <c r="AO120" s="960"/>
      <c r="AP120" s="962">
        <v>0.8</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10819119</v>
      </c>
      <c r="BR120" s="931"/>
      <c r="BS120" s="931"/>
      <c r="BT120" s="931"/>
      <c r="BU120" s="931"/>
      <c r="BV120" s="931">
        <v>11903464</v>
      </c>
      <c r="BW120" s="931"/>
      <c r="BX120" s="931"/>
      <c r="BY120" s="931"/>
      <c r="BZ120" s="931"/>
      <c r="CA120" s="931">
        <v>12717063</v>
      </c>
      <c r="CB120" s="931"/>
      <c r="CC120" s="931"/>
      <c r="CD120" s="931"/>
      <c r="CE120" s="931"/>
      <c r="CF120" s="944">
        <v>61.3</v>
      </c>
      <c r="CG120" s="945"/>
      <c r="CH120" s="945"/>
      <c r="CI120" s="945"/>
      <c r="CJ120" s="945"/>
      <c r="CK120" s="1006" t="s">
        <v>447</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v>5331127</v>
      </c>
      <c r="DH120" s="931"/>
      <c r="DI120" s="931"/>
      <c r="DJ120" s="931"/>
      <c r="DK120" s="931"/>
      <c r="DL120" s="931">
        <v>5328598</v>
      </c>
      <c r="DM120" s="931"/>
      <c r="DN120" s="931"/>
      <c r="DO120" s="931"/>
      <c r="DP120" s="931"/>
      <c r="DQ120" s="931">
        <v>5171352</v>
      </c>
      <c r="DR120" s="931"/>
      <c r="DS120" s="931"/>
      <c r="DT120" s="931"/>
      <c r="DU120" s="931"/>
      <c r="DV120" s="932">
        <v>24.9</v>
      </c>
      <c r="DW120" s="932"/>
      <c r="DX120" s="932"/>
      <c r="DY120" s="932"/>
      <c r="DZ120" s="933"/>
    </row>
    <row r="121" spans="1:130" s="230" customFormat="1" ht="26.25" customHeight="1" x14ac:dyDescent="0.15">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6286339</v>
      </c>
      <c r="BR121" s="926"/>
      <c r="BS121" s="926"/>
      <c r="BT121" s="926"/>
      <c r="BU121" s="926"/>
      <c r="BV121" s="926">
        <v>6506194</v>
      </c>
      <c r="BW121" s="926"/>
      <c r="BX121" s="926"/>
      <c r="BY121" s="926"/>
      <c r="BZ121" s="926"/>
      <c r="CA121" s="926">
        <v>5763187</v>
      </c>
      <c r="CB121" s="926"/>
      <c r="CC121" s="926"/>
      <c r="CD121" s="926"/>
      <c r="CE121" s="926"/>
      <c r="CF121" s="920">
        <v>27.8</v>
      </c>
      <c r="CG121" s="921"/>
      <c r="CH121" s="921"/>
      <c r="CI121" s="921"/>
      <c r="CJ121" s="921"/>
      <c r="CK121" s="1009"/>
      <c r="CL121" s="1010"/>
      <c r="CM121" s="1010"/>
      <c r="CN121" s="1010"/>
      <c r="CO121" s="1011"/>
      <c r="CP121" s="1019" t="s">
        <v>450</v>
      </c>
      <c r="CQ121" s="1020"/>
      <c r="CR121" s="1020"/>
      <c r="CS121" s="1020"/>
      <c r="CT121" s="1020"/>
      <c r="CU121" s="1020"/>
      <c r="CV121" s="1020"/>
      <c r="CW121" s="1020"/>
      <c r="CX121" s="1020"/>
      <c r="CY121" s="1020"/>
      <c r="CZ121" s="1020"/>
      <c r="DA121" s="1020"/>
      <c r="DB121" s="1020"/>
      <c r="DC121" s="1020"/>
      <c r="DD121" s="1020"/>
      <c r="DE121" s="1020"/>
      <c r="DF121" s="1021"/>
      <c r="DG121" s="925">
        <v>2426677</v>
      </c>
      <c r="DH121" s="926"/>
      <c r="DI121" s="926"/>
      <c r="DJ121" s="926"/>
      <c r="DK121" s="926"/>
      <c r="DL121" s="926">
        <v>1810816</v>
      </c>
      <c r="DM121" s="926"/>
      <c r="DN121" s="926"/>
      <c r="DO121" s="926"/>
      <c r="DP121" s="926"/>
      <c r="DQ121" s="926">
        <v>1178208</v>
      </c>
      <c r="DR121" s="926"/>
      <c r="DS121" s="926"/>
      <c r="DT121" s="926"/>
      <c r="DU121" s="926"/>
      <c r="DV121" s="927">
        <v>5.7</v>
      </c>
      <c r="DW121" s="927"/>
      <c r="DX121" s="927"/>
      <c r="DY121" s="927"/>
      <c r="DZ121" s="928"/>
    </row>
    <row r="122" spans="1:130" s="230" customFormat="1" ht="26.25" customHeight="1" x14ac:dyDescent="0.15">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30349862</v>
      </c>
      <c r="BR122" s="1000"/>
      <c r="BS122" s="1000"/>
      <c r="BT122" s="1000"/>
      <c r="BU122" s="1000"/>
      <c r="BV122" s="1000">
        <v>28940482</v>
      </c>
      <c r="BW122" s="1000"/>
      <c r="BX122" s="1000"/>
      <c r="BY122" s="1000"/>
      <c r="BZ122" s="1000"/>
      <c r="CA122" s="1000">
        <v>27032184</v>
      </c>
      <c r="CB122" s="1000"/>
      <c r="CC122" s="1000"/>
      <c r="CD122" s="1000"/>
      <c r="CE122" s="1000"/>
      <c r="CF122" s="1017">
        <v>130.19999999999999</v>
      </c>
      <c r="CG122" s="1018"/>
      <c r="CH122" s="1018"/>
      <c r="CI122" s="1018"/>
      <c r="CJ122" s="1018"/>
      <c r="CK122" s="1009"/>
      <c r="CL122" s="1010"/>
      <c r="CM122" s="1010"/>
      <c r="CN122" s="1010"/>
      <c r="CO122" s="1011"/>
      <c r="CP122" s="1019" t="s">
        <v>393</v>
      </c>
      <c r="CQ122" s="1020"/>
      <c r="CR122" s="1020"/>
      <c r="CS122" s="1020"/>
      <c r="CT122" s="1020"/>
      <c r="CU122" s="1020"/>
      <c r="CV122" s="1020"/>
      <c r="CW122" s="1020"/>
      <c r="CX122" s="1020"/>
      <c r="CY122" s="1020"/>
      <c r="CZ122" s="1020"/>
      <c r="DA122" s="1020"/>
      <c r="DB122" s="1020"/>
      <c r="DC122" s="1020"/>
      <c r="DD122" s="1020"/>
      <c r="DE122" s="1020"/>
      <c r="DF122" s="1021"/>
      <c r="DG122" s="925">
        <v>20410</v>
      </c>
      <c r="DH122" s="926"/>
      <c r="DI122" s="926"/>
      <c r="DJ122" s="926"/>
      <c r="DK122" s="926"/>
      <c r="DL122" s="926">
        <v>1591</v>
      </c>
      <c r="DM122" s="926"/>
      <c r="DN122" s="926"/>
      <c r="DO122" s="926"/>
      <c r="DP122" s="926"/>
      <c r="DQ122" s="926">
        <v>546</v>
      </c>
      <c r="DR122" s="926"/>
      <c r="DS122" s="926"/>
      <c r="DT122" s="926"/>
      <c r="DU122" s="926"/>
      <c r="DV122" s="927">
        <v>0</v>
      </c>
      <c r="DW122" s="927"/>
      <c r="DX122" s="927"/>
      <c r="DY122" s="927"/>
      <c r="DZ122" s="928"/>
    </row>
    <row r="123" spans="1:130" s="230" customFormat="1" ht="26.25" customHeight="1" x14ac:dyDescent="0.15">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452</v>
      </c>
      <c r="BP123" s="1005"/>
      <c r="BQ123" s="1063">
        <v>47455320</v>
      </c>
      <c r="BR123" s="1064"/>
      <c r="BS123" s="1064"/>
      <c r="BT123" s="1064"/>
      <c r="BU123" s="1064"/>
      <c r="BV123" s="1064">
        <v>47350140</v>
      </c>
      <c r="BW123" s="1064"/>
      <c r="BX123" s="1064"/>
      <c r="BY123" s="1064"/>
      <c r="BZ123" s="1064"/>
      <c r="CA123" s="1064">
        <v>45512434</v>
      </c>
      <c r="CB123" s="1064"/>
      <c r="CC123" s="1064"/>
      <c r="CD123" s="1064"/>
      <c r="CE123" s="1064"/>
      <c r="CF123" s="1001"/>
      <c r="CG123" s="1002"/>
      <c r="CH123" s="1002"/>
      <c r="CI123" s="1002"/>
      <c r="CJ123" s="1003"/>
      <c r="CK123" s="1009"/>
      <c r="CL123" s="1010"/>
      <c r="CM123" s="1010"/>
      <c r="CN123" s="1010"/>
      <c r="CO123" s="1011"/>
      <c r="CP123" s="1019" t="s">
        <v>392</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v>303</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453</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15">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8"/>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459</v>
      </c>
      <c r="AY127" s="1032"/>
      <c r="AZ127" s="1032"/>
      <c r="BA127" s="1032"/>
      <c r="BB127" s="1032"/>
      <c r="BC127" s="1032"/>
      <c r="BD127" s="1032"/>
      <c r="BE127" s="1033"/>
      <c r="BF127" s="1034" t="s">
        <v>460</v>
      </c>
      <c r="BG127" s="1032"/>
      <c r="BH127" s="1032"/>
      <c r="BI127" s="1032"/>
      <c r="BJ127" s="1032"/>
      <c r="BK127" s="1032"/>
      <c r="BL127" s="1033"/>
      <c r="BM127" s="1034" t="s">
        <v>461</v>
      </c>
      <c r="BN127" s="1032"/>
      <c r="BO127" s="1032"/>
      <c r="BP127" s="1032"/>
      <c r="BQ127" s="1032"/>
      <c r="BR127" s="1032"/>
      <c r="BS127" s="1033"/>
      <c r="BT127" s="1034" t="s">
        <v>462</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1" t="s">
        <v>464</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465</v>
      </c>
      <c r="X128" s="1043"/>
      <c r="Y128" s="1043"/>
      <c r="Z128" s="1044"/>
      <c r="AA128" s="1045">
        <v>1067933</v>
      </c>
      <c r="AB128" s="1046"/>
      <c r="AC128" s="1046"/>
      <c r="AD128" s="1046"/>
      <c r="AE128" s="1047"/>
      <c r="AF128" s="1048">
        <v>1098849</v>
      </c>
      <c r="AG128" s="1046"/>
      <c r="AH128" s="1046"/>
      <c r="AI128" s="1046"/>
      <c r="AJ128" s="1047"/>
      <c r="AK128" s="1048">
        <v>1128223</v>
      </c>
      <c r="AL128" s="1046"/>
      <c r="AM128" s="1046"/>
      <c r="AN128" s="1046"/>
      <c r="AO128" s="1047"/>
      <c r="AP128" s="1049"/>
      <c r="AQ128" s="1050"/>
      <c r="AR128" s="1050"/>
      <c r="AS128" s="1050"/>
      <c r="AT128" s="1051"/>
      <c r="AU128" s="232"/>
      <c r="AV128" s="232"/>
      <c r="AW128" s="232"/>
      <c r="AX128" s="896" t="s">
        <v>466</v>
      </c>
      <c r="AY128" s="897"/>
      <c r="AZ128" s="897"/>
      <c r="BA128" s="897"/>
      <c r="BB128" s="897"/>
      <c r="BC128" s="897"/>
      <c r="BD128" s="897"/>
      <c r="BE128" s="898"/>
      <c r="BF128" s="1052" t="s">
        <v>122</v>
      </c>
      <c r="BG128" s="1053"/>
      <c r="BH128" s="1053"/>
      <c r="BI128" s="1053"/>
      <c r="BJ128" s="1053"/>
      <c r="BK128" s="1053"/>
      <c r="BL128" s="1054"/>
      <c r="BM128" s="1052">
        <v>12.18</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467</v>
      </c>
      <c r="CQ128" s="726"/>
      <c r="CR128" s="726"/>
      <c r="CS128" s="726"/>
      <c r="CT128" s="726"/>
      <c r="CU128" s="726"/>
      <c r="CV128" s="726"/>
      <c r="CW128" s="726"/>
      <c r="CX128" s="726"/>
      <c r="CY128" s="726"/>
      <c r="CZ128" s="726"/>
      <c r="DA128" s="726"/>
      <c r="DB128" s="726"/>
      <c r="DC128" s="726"/>
      <c r="DD128" s="726"/>
      <c r="DE128" s="726"/>
      <c r="DF128" s="1036"/>
      <c r="DG128" s="1037">
        <v>4680</v>
      </c>
      <c r="DH128" s="1038"/>
      <c r="DI128" s="1038"/>
      <c r="DJ128" s="1038"/>
      <c r="DK128" s="1038"/>
      <c r="DL128" s="1038">
        <v>3148</v>
      </c>
      <c r="DM128" s="1038"/>
      <c r="DN128" s="1038"/>
      <c r="DO128" s="1038"/>
      <c r="DP128" s="1038"/>
      <c r="DQ128" s="1038">
        <v>514</v>
      </c>
      <c r="DR128" s="1038"/>
      <c r="DS128" s="1038"/>
      <c r="DT128" s="1038"/>
      <c r="DU128" s="1038"/>
      <c r="DV128" s="1039">
        <v>0</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23835535</v>
      </c>
      <c r="AB129" s="959"/>
      <c r="AC129" s="959"/>
      <c r="AD129" s="959"/>
      <c r="AE129" s="960"/>
      <c r="AF129" s="961">
        <v>23346189</v>
      </c>
      <c r="AG129" s="959"/>
      <c r="AH129" s="959"/>
      <c r="AI129" s="959"/>
      <c r="AJ129" s="960"/>
      <c r="AK129" s="961">
        <v>23684394</v>
      </c>
      <c r="AL129" s="959"/>
      <c r="AM129" s="959"/>
      <c r="AN129" s="959"/>
      <c r="AO129" s="960"/>
      <c r="AP129" s="1073"/>
      <c r="AQ129" s="1074"/>
      <c r="AR129" s="1074"/>
      <c r="AS129" s="1074"/>
      <c r="AT129" s="1075"/>
      <c r="AU129" s="233"/>
      <c r="AV129" s="233"/>
      <c r="AW129" s="233"/>
      <c r="AX129" s="1065" t="s">
        <v>469</v>
      </c>
      <c r="AY129" s="923"/>
      <c r="AZ129" s="923"/>
      <c r="BA129" s="923"/>
      <c r="BB129" s="923"/>
      <c r="BC129" s="923"/>
      <c r="BD129" s="923"/>
      <c r="BE129" s="924"/>
      <c r="BF129" s="1066" t="s">
        <v>122</v>
      </c>
      <c r="BG129" s="1067"/>
      <c r="BH129" s="1067"/>
      <c r="BI129" s="1067"/>
      <c r="BJ129" s="1067"/>
      <c r="BK129" s="1067"/>
      <c r="BL129" s="1068"/>
      <c r="BM129" s="1066">
        <v>17.18</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3082339</v>
      </c>
      <c r="AB130" s="959"/>
      <c r="AC130" s="959"/>
      <c r="AD130" s="959"/>
      <c r="AE130" s="960"/>
      <c r="AF130" s="961">
        <v>3140223</v>
      </c>
      <c r="AG130" s="959"/>
      <c r="AH130" s="959"/>
      <c r="AI130" s="959"/>
      <c r="AJ130" s="960"/>
      <c r="AK130" s="961">
        <v>2924843</v>
      </c>
      <c r="AL130" s="959"/>
      <c r="AM130" s="959"/>
      <c r="AN130" s="959"/>
      <c r="AO130" s="960"/>
      <c r="AP130" s="1073"/>
      <c r="AQ130" s="1074"/>
      <c r="AR130" s="1074"/>
      <c r="AS130" s="1074"/>
      <c r="AT130" s="1075"/>
      <c r="AU130" s="233"/>
      <c r="AV130" s="233"/>
      <c r="AW130" s="233"/>
      <c r="AX130" s="1065" t="s">
        <v>472</v>
      </c>
      <c r="AY130" s="923"/>
      <c r="AZ130" s="923"/>
      <c r="BA130" s="923"/>
      <c r="BB130" s="923"/>
      <c r="BC130" s="923"/>
      <c r="BD130" s="923"/>
      <c r="BE130" s="924"/>
      <c r="BF130" s="1101">
        <v>5.0999999999999996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20753196</v>
      </c>
      <c r="AB131" s="986"/>
      <c r="AC131" s="986"/>
      <c r="AD131" s="986"/>
      <c r="AE131" s="987"/>
      <c r="AF131" s="985">
        <v>20205966</v>
      </c>
      <c r="AG131" s="986"/>
      <c r="AH131" s="986"/>
      <c r="AI131" s="986"/>
      <c r="AJ131" s="987"/>
      <c r="AK131" s="985">
        <v>20759551</v>
      </c>
      <c r="AL131" s="986"/>
      <c r="AM131" s="986"/>
      <c r="AN131" s="986"/>
      <c r="AO131" s="987"/>
      <c r="AP131" s="1110"/>
      <c r="AQ131" s="1111"/>
      <c r="AR131" s="1111"/>
      <c r="AS131" s="1111"/>
      <c r="AT131" s="1112"/>
      <c r="AU131" s="233"/>
      <c r="AV131" s="233"/>
      <c r="AW131" s="233"/>
      <c r="AX131" s="1083" t="s">
        <v>474</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6.4207026230000004</v>
      </c>
      <c r="AB132" s="1097"/>
      <c r="AC132" s="1097"/>
      <c r="AD132" s="1097"/>
      <c r="AE132" s="1098"/>
      <c r="AF132" s="1099">
        <v>4.396697477</v>
      </c>
      <c r="AG132" s="1097"/>
      <c r="AH132" s="1097"/>
      <c r="AI132" s="1097"/>
      <c r="AJ132" s="1098"/>
      <c r="AK132" s="1099">
        <v>4.4955293980000004</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6.1</v>
      </c>
      <c r="AB133" s="1080"/>
      <c r="AC133" s="1080"/>
      <c r="AD133" s="1080"/>
      <c r="AE133" s="1081"/>
      <c r="AF133" s="1079">
        <v>5.6</v>
      </c>
      <c r="AG133" s="1080"/>
      <c r="AH133" s="1080"/>
      <c r="AI133" s="1080"/>
      <c r="AJ133" s="1081"/>
      <c r="AK133" s="1079">
        <v>5.0999999999999996</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V+hxkVBq5TBBFStSIZHfe9fIYERby3586C78xqPmL+GSkoR8MVNuQ5ZSIGJJB8Vd6bGilDGADRXBNZLn7yHHGQ==" saltValue="TtHW3VMp6O0EIt99mMxC0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WK0e76bdcqNb8K4+sszkSvIVG+oPQuRo+mMC1wOcSRAUDCHDg3kQYcGWoaL95kdYws3MIlpEimL++dDPopywMw==" saltValue="612XvzRArEsVaV6ggoSGr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9TuLYOg0NP1qnSJHA9/pU5YH3zWvxNH6i0VCNuzbkrHMZK1dtl1Yqvpfj54mWnvmyAkXl6ZwIOoDrDGRS8rwQ==" saltValue="zAkMqId0SS/yy7Pcy9OV9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486</v>
      </c>
      <c r="AL9" s="1117"/>
      <c r="AM9" s="1117"/>
      <c r="AN9" s="1118"/>
      <c r="AO9" s="281">
        <v>8425273</v>
      </c>
      <c r="AP9" s="281">
        <v>78588</v>
      </c>
      <c r="AQ9" s="282">
        <v>63160</v>
      </c>
      <c r="AR9" s="283">
        <v>24.4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487</v>
      </c>
      <c r="AL10" s="1117"/>
      <c r="AM10" s="1117"/>
      <c r="AN10" s="1118"/>
      <c r="AO10" s="284">
        <v>14128</v>
      </c>
      <c r="AP10" s="284">
        <v>132</v>
      </c>
      <c r="AQ10" s="285">
        <v>4257</v>
      </c>
      <c r="AR10" s="286">
        <v>-96.9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488</v>
      </c>
      <c r="AL11" s="1117"/>
      <c r="AM11" s="1117"/>
      <c r="AN11" s="1118"/>
      <c r="AO11" s="284">
        <v>336588</v>
      </c>
      <c r="AP11" s="284">
        <v>3140</v>
      </c>
      <c r="AQ11" s="285">
        <v>595</v>
      </c>
      <c r="AR11" s="286">
        <v>427.7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489</v>
      </c>
      <c r="AL12" s="1117"/>
      <c r="AM12" s="1117"/>
      <c r="AN12" s="1118"/>
      <c r="AO12" s="284" t="s">
        <v>490</v>
      </c>
      <c r="AP12" s="284" t="s">
        <v>490</v>
      </c>
      <c r="AQ12" s="285">
        <v>9</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491</v>
      </c>
      <c r="AL13" s="1117"/>
      <c r="AM13" s="1117"/>
      <c r="AN13" s="1118"/>
      <c r="AO13" s="284">
        <v>267451</v>
      </c>
      <c r="AP13" s="284">
        <v>2495</v>
      </c>
      <c r="AQ13" s="285">
        <v>2608</v>
      </c>
      <c r="AR13" s="286">
        <v>-4.3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492</v>
      </c>
      <c r="AL14" s="1117"/>
      <c r="AM14" s="1117"/>
      <c r="AN14" s="1118"/>
      <c r="AO14" s="284">
        <v>32000</v>
      </c>
      <c r="AP14" s="284">
        <v>298</v>
      </c>
      <c r="AQ14" s="285">
        <v>1202</v>
      </c>
      <c r="AR14" s="286">
        <v>-75.2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493</v>
      </c>
      <c r="AL15" s="1120"/>
      <c r="AM15" s="1120"/>
      <c r="AN15" s="1121"/>
      <c r="AO15" s="284">
        <v>-482034</v>
      </c>
      <c r="AP15" s="284">
        <v>-4496</v>
      </c>
      <c r="AQ15" s="285">
        <v>-3084</v>
      </c>
      <c r="AR15" s="286">
        <v>45.8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8593406</v>
      </c>
      <c r="AP16" s="284">
        <v>80156</v>
      </c>
      <c r="AQ16" s="285">
        <v>68747</v>
      </c>
      <c r="AR16" s="286">
        <v>16.600000000000001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498</v>
      </c>
      <c r="AL21" s="1123"/>
      <c r="AM21" s="1123"/>
      <c r="AN21" s="1124"/>
      <c r="AO21" s="297">
        <v>6.59</v>
      </c>
      <c r="AP21" s="298">
        <v>6.22</v>
      </c>
      <c r="AQ21" s="299">
        <v>0.37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499</v>
      </c>
      <c r="AL22" s="1123"/>
      <c r="AM22" s="1123"/>
      <c r="AN22" s="1124"/>
      <c r="AO22" s="302">
        <v>97.9</v>
      </c>
      <c r="AP22" s="303">
        <v>98.7</v>
      </c>
      <c r="AQ22" s="304">
        <v>-0.8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503</v>
      </c>
      <c r="AL32" s="1131"/>
      <c r="AM32" s="1131"/>
      <c r="AN32" s="1132"/>
      <c r="AO32" s="312">
        <v>3505201</v>
      </c>
      <c r="AP32" s="312">
        <v>32695</v>
      </c>
      <c r="AQ32" s="313">
        <v>33476</v>
      </c>
      <c r="AR32" s="314">
        <v>-2.2999999999999998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504</v>
      </c>
      <c r="AL33" s="1131"/>
      <c r="AM33" s="1131"/>
      <c r="AN33" s="1132"/>
      <c r="AO33" s="312" t="s">
        <v>490</v>
      </c>
      <c r="AP33" s="312" t="s">
        <v>490</v>
      </c>
      <c r="AQ33" s="313" t="s">
        <v>490</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505</v>
      </c>
      <c r="AL34" s="1131"/>
      <c r="AM34" s="1131"/>
      <c r="AN34" s="1132"/>
      <c r="AO34" s="312" t="s">
        <v>490</v>
      </c>
      <c r="AP34" s="312" t="s">
        <v>490</v>
      </c>
      <c r="AQ34" s="313">
        <v>23</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506</v>
      </c>
      <c r="AL35" s="1131"/>
      <c r="AM35" s="1131"/>
      <c r="AN35" s="1132"/>
      <c r="AO35" s="312">
        <v>1314619</v>
      </c>
      <c r="AP35" s="312">
        <v>12262</v>
      </c>
      <c r="AQ35" s="313">
        <v>5696</v>
      </c>
      <c r="AR35" s="314">
        <v>115.3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507</v>
      </c>
      <c r="AL36" s="1131"/>
      <c r="AM36" s="1131"/>
      <c r="AN36" s="1132"/>
      <c r="AO36" s="312">
        <v>2036</v>
      </c>
      <c r="AP36" s="312">
        <v>19</v>
      </c>
      <c r="AQ36" s="313">
        <v>1273</v>
      </c>
      <c r="AR36" s="314">
        <v>-98.5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508</v>
      </c>
      <c r="AL37" s="1131"/>
      <c r="AM37" s="1131"/>
      <c r="AN37" s="1132"/>
      <c r="AO37" s="312">
        <v>164462</v>
      </c>
      <c r="AP37" s="312">
        <v>1534</v>
      </c>
      <c r="AQ37" s="313">
        <v>486</v>
      </c>
      <c r="AR37" s="314">
        <v>215.6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509</v>
      </c>
      <c r="AL38" s="1134"/>
      <c r="AM38" s="1134"/>
      <c r="AN38" s="1135"/>
      <c r="AO38" s="315" t="s">
        <v>490</v>
      </c>
      <c r="AP38" s="315" t="s">
        <v>490</v>
      </c>
      <c r="AQ38" s="316">
        <v>0</v>
      </c>
      <c r="AR38" s="304" t="s">
        <v>490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510</v>
      </c>
      <c r="AL39" s="1134"/>
      <c r="AM39" s="1134"/>
      <c r="AN39" s="1135"/>
      <c r="AO39" s="312">
        <v>-1128223</v>
      </c>
      <c r="AP39" s="312">
        <v>-10524</v>
      </c>
      <c r="AQ39" s="313">
        <v>-6136</v>
      </c>
      <c r="AR39" s="314">
        <v>71.5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511</v>
      </c>
      <c r="AL40" s="1131"/>
      <c r="AM40" s="1131"/>
      <c r="AN40" s="1132"/>
      <c r="AO40" s="312">
        <v>-2924843</v>
      </c>
      <c r="AP40" s="312">
        <v>-27282</v>
      </c>
      <c r="AQ40" s="313">
        <v>-25079</v>
      </c>
      <c r="AR40" s="314">
        <v>8.8000000000000007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933252</v>
      </c>
      <c r="AP41" s="312">
        <v>8705</v>
      </c>
      <c r="AQ41" s="313">
        <v>9740</v>
      </c>
      <c r="AR41" s="314">
        <v>-10.6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481</v>
      </c>
      <c r="AN49" s="1127" t="s">
        <v>514</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3130400</v>
      </c>
      <c r="AN51" s="334">
        <v>27966</v>
      </c>
      <c r="AO51" s="335">
        <v>18.8</v>
      </c>
      <c r="AP51" s="336">
        <v>42836</v>
      </c>
      <c r="AQ51" s="337">
        <v>-0.9</v>
      </c>
      <c r="AR51" s="338">
        <v>19.7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2100500</v>
      </c>
      <c r="AN52" s="342">
        <v>18766</v>
      </c>
      <c r="AO52" s="343">
        <v>17.600000000000001</v>
      </c>
      <c r="AP52" s="344">
        <v>22936</v>
      </c>
      <c r="AQ52" s="345">
        <v>1.4</v>
      </c>
      <c r="AR52" s="346">
        <v>16.2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3076412</v>
      </c>
      <c r="AN53" s="334">
        <v>27750</v>
      </c>
      <c r="AO53" s="335">
        <v>-0.8</v>
      </c>
      <c r="AP53" s="336">
        <v>44161</v>
      </c>
      <c r="AQ53" s="337">
        <v>3.1</v>
      </c>
      <c r="AR53" s="338">
        <v>-3.9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1861422</v>
      </c>
      <c r="AN54" s="342">
        <v>16790</v>
      </c>
      <c r="AO54" s="343">
        <v>-10.5</v>
      </c>
      <c r="AP54" s="344">
        <v>23644</v>
      </c>
      <c r="AQ54" s="345">
        <v>3.1</v>
      </c>
      <c r="AR54" s="346">
        <v>-13.6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3601850</v>
      </c>
      <c r="AN55" s="334">
        <v>32835</v>
      </c>
      <c r="AO55" s="335">
        <v>18.3</v>
      </c>
      <c r="AP55" s="336">
        <v>43955</v>
      </c>
      <c r="AQ55" s="337">
        <v>-0.5</v>
      </c>
      <c r="AR55" s="338">
        <v>18.8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2143329</v>
      </c>
      <c r="AN56" s="342">
        <v>19539</v>
      </c>
      <c r="AO56" s="343">
        <v>16.399999999999999</v>
      </c>
      <c r="AP56" s="344">
        <v>21318</v>
      </c>
      <c r="AQ56" s="345">
        <v>-9.8000000000000007</v>
      </c>
      <c r="AR56" s="346">
        <v>26.2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3218234</v>
      </c>
      <c r="AN57" s="334">
        <v>29692</v>
      </c>
      <c r="AO57" s="335">
        <v>-9.6</v>
      </c>
      <c r="AP57" s="336">
        <v>41921</v>
      </c>
      <c r="AQ57" s="337">
        <v>-4.5999999999999996</v>
      </c>
      <c r="AR57" s="338">
        <v>-5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1850604</v>
      </c>
      <c r="AN58" s="342">
        <v>17074</v>
      </c>
      <c r="AO58" s="343">
        <v>-12.6</v>
      </c>
      <c r="AP58" s="344">
        <v>21655</v>
      </c>
      <c r="AQ58" s="345">
        <v>1.6</v>
      </c>
      <c r="AR58" s="346">
        <v>-14.2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3488877</v>
      </c>
      <c r="AN59" s="334">
        <v>32543</v>
      </c>
      <c r="AO59" s="335">
        <v>9.6</v>
      </c>
      <c r="AP59" s="336">
        <v>44585</v>
      </c>
      <c r="AQ59" s="337">
        <v>6.4</v>
      </c>
      <c r="AR59" s="338">
        <v>3.2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1469404</v>
      </c>
      <c r="AN60" s="342">
        <v>13706</v>
      </c>
      <c r="AO60" s="343">
        <v>-19.7</v>
      </c>
      <c r="AP60" s="344">
        <v>23077</v>
      </c>
      <c r="AQ60" s="345">
        <v>6.6</v>
      </c>
      <c r="AR60" s="346">
        <v>-26.3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3303155</v>
      </c>
      <c r="AN61" s="349">
        <v>30157</v>
      </c>
      <c r="AO61" s="350">
        <v>7.3</v>
      </c>
      <c r="AP61" s="351">
        <v>43492</v>
      </c>
      <c r="AQ61" s="352">
        <v>0.7</v>
      </c>
      <c r="AR61" s="338">
        <v>6.6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1885052</v>
      </c>
      <c r="AN62" s="342">
        <v>17175</v>
      </c>
      <c r="AO62" s="343">
        <v>-1.8</v>
      </c>
      <c r="AP62" s="344">
        <v>22526</v>
      </c>
      <c r="AQ62" s="345">
        <v>0.6</v>
      </c>
      <c r="AR62" s="346">
        <v>-2.4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W0IJ2EDqsnlFx7Zaq2OUvipjACqbR3LxQDCG3NG84FlFLYa2FQl3vR3Xj5Mh0AT9yIjMiYMy7WTWlU3CjV69A==" saltValue="/UxpWyasBIHCmdgoc34NV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1" spans="125:125" ht="13.5" hidden="1" customHeight="1" x14ac:dyDescent="0.15">
      <c r="DU121" s="259"/>
    </row>
  </sheetData>
  <sheetProtection algorithmName="SHA-512" hashValue="r5mc6utIJljILillIbQhOW++2/tbyZD/MOT43VgnXGFKaWcmcNwr7p2dGPMZ/5hnG+uRHdGjqy6lulNvE0r6ng==" saltValue="Bq0H3T9izZhiv4RDWqZoQ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ZEVeH/4GTJ22N27n1MGi048PL8E+WEiop4KNmjKxMhILsJ0hu6WRJj4JOoDPDJCENnL7fb5B4bjf8PPLzhaOaQ==" saltValue="c+kIbd3AGvWNOZ4a5qmPx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13.86</v>
      </c>
      <c r="G47" s="12">
        <v>14.95</v>
      </c>
      <c r="H47" s="12">
        <v>16.39</v>
      </c>
      <c r="I47" s="12">
        <v>18.86</v>
      </c>
      <c r="J47" s="13">
        <v>19.739999999999998</v>
      </c>
    </row>
    <row r="48" spans="2:10" ht="57.75" customHeight="1" x14ac:dyDescent="0.15">
      <c r="B48" s="14"/>
      <c r="C48" s="1141" t="s">
        <v>4</v>
      </c>
      <c r="D48" s="1141"/>
      <c r="E48" s="1142"/>
      <c r="F48" s="15">
        <v>2.5099999999999998</v>
      </c>
      <c r="G48" s="16">
        <v>2</v>
      </c>
      <c r="H48" s="16">
        <v>3.76</v>
      </c>
      <c r="I48" s="16">
        <v>2.0499999999999998</v>
      </c>
      <c r="J48" s="17">
        <v>1.99</v>
      </c>
    </row>
    <row r="49" spans="2:10" ht="57.75" customHeight="1" thickBot="1" x14ac:dyDescent="0.2">
      <c r="B49" s="18"/>
      <c r="C49" s="1143" t="s">
        <v>5</v>
      </c>
      <c r="D49" s="1143"/>
      <c r="E49" s="1144"/>
      <c r="F49" s="19">
        <v>2.21</v>
      </c>
      <c r="G49" s="20">
        <v>0.87</v>
      </c>
      <c r="H49" s="20">
        <v>3.36</v>
      </c>
      <c r="I49" s="20">
        <v>0.34</v>
      </c>
      <c r="J49" s="21">
        <v>1.1200000000000001</v>
      </c>
    </row>
    <row r="50" spans="2:10" x14ac:dyDescent="0.15"/>
  </sheetData>
  <sheetProtection algorithmName="SHA-512" hashValue="nWoJMf7xrdHNwrah8RV9/kCTaDMt/terzDoZlxYt+0fBx8z09ykNuGCYbcQx2G20b/mf5vrSyU1YUD7m3nXhaA==" saltValue="2P7oGt9i0eCgM1RM5g+8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2025-03-19T09:20:14Z</cp:lastPrinted>
  <dcterms:created xsi:type="dcterms:W3CDTF">2025-02-19T03:38:19Z</dcterms:created>
  <dcterms:modified xsi:type="dcterms:W3CDTF">2026-03-27T00:17:48Z</dcterms:modified>
  <cp:category/>
</cp:coreProperties>
</file>